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C:\Users\Vani\Downloads\CS GUNJAN MENGI\2026\7. JULY 2026\ANNUAL REPORT FOR 2025-2026\L15312JK2004PLC002444_2025-2026_20260908\"/>
    </mc:Choice>
  </mc:AlternateContent>
  <xr:revisionPtr revIDLastSave="0" documentId="13_ncr:1_{56DA76CE-E411-4556-9A94-88C4940916F6}" xr6:coauthVersionLast="36" xr6:coauthVersionMax="36" xr10:uidLastSave="{00000000-0000-0000-0000-000000000000}"/>
  <workbookProtection workbookPassword="8999" lockStructure="1" lockWindows="1"/>
  <bookViews>
    <workbookView xWindow="0" yWindow="0" windowWidth="19200" windowHeight="6640" activeTab="2" xr2:uid="{00000000-000D-0000-FFFF-FFFF00000000}"/>
  </bookViews>
  <sheets>
    <sheet name="ReadMe" sheetId="2" r:id="rId1"/>
    <sheet name="LookUpMaster" sheetId="3" state="veryHidden" r:id="rId2"/>
    <sheet name="FORM" sheetId="4" r:id="rId3"/>
  </sheets>
  <definedNames>
    <definedName name="A_list">LookUpMaster!$Z$2:$Z$4</definedName>
    <definedName name="B_list">LookUpMaster!$AA$2:$AA$6</definedName>
    <definedName name="Bombay_Stock_Exchange">LookUpMaster!$B$2:$B$3</definedName>
    <definedName name="C_list">LookUpMaster!$AB$2:$AB$25</definedName>
    <definedName name="Commodity_Stock_Exchange">LookUpMaster!$C$2:$C$3</definedName>
    <definedName name="D_list">LookUpMaster!$AC$2</definedName>
    <definedName name="E_list">LookUpMaster!$AD$2:$AD$5</definedName>
    <definedName name="F_list">LookUpMaster!$AE$2:$AE$4</definedName>
    <definedName name="G_list">LookUpMaster!$AF$2:$AF$4</definedName>
    <definedName name="H_list">LookUpMaster!$AG$2:$AG$6</definedName>
    <definedName name="I_list">LookUpMaster!$AH$2:$AH$3</definedName>
    <definedName name="J_list">LookUpMaster!$AI$2:$AI$7</definedName>
    <definedName name="K_list">LookUpMaster!$AJ$2:$AJ$4</definedName>
    <definedName name="L_list">LookUpMaster!$AK$2</definedName>
    <definedName name="M_list">LookUpMaster!$AL$2:$AL$8</definedName>
    <definedName name="MGT7_BOOK_KEEPING_INFO_CONFIG">FORM!$BO$1:$BQ$8</definedName>
    <definedName name="MGT7_BUSINESSACTCODE">FORM!$CO$2:$CO$84</definedName>
    <definedName name="MGT7_BUSINESSMAINACTCODE">FORM!$CP$2:$CP$20</definedName>
    <definedName name="MGT7_COUNTRYLIST">FORM!$CN$2:$CN$261</definedName>
    <definedName name="MGT7_CUSTOM_FORMULA_DETAILS">FORM!$CH$1:$CK$17</definedName>
    <definedName name="MGT7_DATASOURCE_CONFIG">FORM!$AF$1:$AG$22</definedName>
    <definedName name="MGT7_FIELDS_CONFIG">FORM!$BB$1:$BM$818</definedName>
    <definedName name="MGT7_HIDDEN_ROWS_CONFIG">FORM!$A$1:$A$712</definedName>
    <definedName name="MGT7_SECTION_CONFIG">FORM!$AI$1:$AP$28</definedName>
    <definedName name="MGT7_SECTION_FIELDS_CONFIG">FORM!$AR$1:$AZ$186</definedName>
    <definedName name="N_list">LookUpMaster!$AM$2:$AM$7</definedName>
    <definedName name="National_Stock_Exchange">LookUpMaster!$A$2:$A$3</definedName>
    <definedName name="O_list">LookUpMaster!$AN$2</definedName>
    <definedName name="Others">LookUpMaster!$D$2:$D$3</definedName>
    <definedName name="P_list">LookUpMaster!$AO$2</definedName>
    <definedName name="Q_list">LookUpMaster!$AP$2:$AP$4</definedName>
    <definedName name="R_list">LookUpMaster!$AQ$2:$AQ$5</definedName>
    <definedName name="README_HIDDEN_ROWS_CONFIG">ReadMe!$A$1:$A$61</definedName>
    <definedName name="S_list">LookUpMaster!$AR$2</definedName>
  </definedNames>
  <calcPr calcId="191029"/>
</workbook>
</file>

<file path=xl/calcChain.xml><?xml version="1.0" encoding="utf-8"?>
<calcChain xmlns="http://schemas.openxmlformats.org/spreadsheetml/2006/main">
  <c r="AD2" i="4" l="1"/>
  <c r="BF818" i="4"/>
  <c r="BE818" i="4"/>
  <c r="BF817" i="4"/>
  <c r="BE817" i="4"/>
  <c r="BF816" i="4"/>
  <c r="BE816" i="4"/>
  <c r="BF815" i="4"/>
  <c r="BE815" i="4"/>
  <c r="BF814" i="4"/>
  <c r="BE814" i="4"/>
  <c r="AD814" i="4"/>
  <c r="BF813" i="4"/>
  <c r="BE813" i="4"/>
  <c r="AD813" i="4"/>
  <c r="BF812" i="4"/>
  <c r="BE812" i="4"/>
  <c r="AD812" i="4"/>
  <c r="BF811" i="4"/>
  <c r="BE811" i="4"/>
  <c r="AD811" i="4"/>
  <c r="BF810" i="4"/>
  <c r="BE810" i="4"/>
  <c r="AD810" i="4"/>
  <c r="BF809" i="4"/>
  <c r="BE809" i="4"/>
  <c r="AD809" i="4"/>
  <c r="BF808" i="4"/>
  <c r="BE808" i="4"/>
  <c r="AD808" i="4"/>
  <c r="BF807" i="4"/>
  <c r="BE807" i="4"/>
  <c r="AD807" i="4"/>
  <c r="BJ806" i="4"/>
  <c r="BE806" i="4"/>
  <c r="BF806" i="4" s="1"/>
  <c r="AD806" i="4"/>
  <c r="AD805" i="4"/>
  <c r="BF804" i="4"/>
  <c r="BE804" i="4"/>
  <c r="AD804" i="4"/>
  <c r="BF803" i="4"/>
  <c r="BE803" i="4"/>
  <c r="AD803" i="4"/>
  <c r="BF802" i="4"/>
  <c r="BE802" i="4"/>
  <c r="AD802" i="4"/>
  <c r="BF801" i="4"/>
  <c r="BE801" i="4"/>
  <c r="AD801" i="4"/>
  <c r="BF800" i="4"/>
  <c r="BE800" i="4"/>
  <c r="AD800" i="4"/>
  <c r="BF799" i="4"/>
  <c r="BE799" i="4"/>
  <c r="AD799" i="4"/>
  <c r="BF798" i="4"/>
  <c r="BE798" i="4"/>
  <c r="AD798" i="4"/>
  <c r="BF797" i="4"/>
  <c r="BE797" i="4"/>
  <c r="AD797" i="4"/>
  <c r="BJ796" i="4"/>
  <c r="BF796" i="4"/>
  <c r="BE796" i="4"/>
  <c r="AD796" i="4"/>
  <c r="BJ795" i="4"/>
  <c r="BF795" i="4"/>
  <c r="BE795" i="4"/>
  <c r="AD795" i="4"/>
  <c r="BF794" i="4"/>
  <c r="BE794" i="4"/>
  <c r="AD794" i="4"/>
  <c r="BJ793" i="4"/>
  <c r="BE793" i="4"/>
  <c r="BF793" i="4" s="1"/>
  <c r="AD793" i="4"/>
  <c r="BF792" i="4"/>
  <c r="BE792" i="4"/>
  <c r="AD792" i="4"/>
  <c r="BF791" i="4"/>
  <c r="BE791" i="4"/>
  <c r="AD791" i="4"/>
  <c r="AD790" i="4"/>
  <c r="AD789" i="4"/>
  <c r="AD788" i="4"/>
  <c r="AD787" i="4"/>
  <c r="AD786" i="4"/>
  <c r="AD785" i="4"/>
  <c r="AD784" i="4"/>
  <c r="AD783" i="4"/>
  <c r="AD782" i="4"/>
  <c r="BE781" i="4"/>
  <c r="AD781" i="4"/>
  <c r="AD780" i="4"/>
  <c r="AD779" i="4"/>
  <c r="AD778" i="4"/>
  <c r="AD777" i="4"/>
  <c r="AD776" i="4"/>
  <c r="BF775" i="4"/>
  <c r="BE775" i="4"/>
  <c r="AD775" i="4"/>
  <c r="BF774" i="4"/>
  <c r="BE774" i="4"/>
  <c r="AD774" i="4"/>
  <c r="BF773" i="4"/>
  <c r="BE773" i="4"/>
  <c r="AD773" i="4"/>
  <c r="BF772" i="4"/>
  <c r="BE772" i="4"/>
  <c r="AD772" i="4"/>
  <c r="BF771" i="4"/>
  <c r="BE771" i="4"/>
  <c r="AD771" i="4"/>
  <c r="BF770" i="4"/>
  <c r="BE770" i="4"/>
  <c r="AD770" i="4"/>
  <c r="BF769" i="4"/>
  <c r="BE769" i="4"/>
  <c r="AD769" i="4"/>
  <c r="BF768" i="4"/>
  <c r="BE768" i="4"/>
  <c r="AD768" i="4"/>
  <c r="BF767" i="4"/>
  <c r="BE767" i="4"/>
  <c r="AD767" i="4"/>
  <c r="BF766" i="4"/>
  <c r="BE766" i="4"/>
  <c r="AD766" i="4"/>
  <c r="BF765" i="4"/>
  <c r="BE765" i="4"/>
  <c r="AD765" i="4"/>
  <c r="BF764" i="4"/>
  <c r="BE764" i="4"/>
  <c r="AD764" i="4"/>
  <c r="BF763" i="4"/>
  <c r="BE763" i="4"/>
  <c r="AD763" i="4"/>
  <c r="BF762" i="4"/>
  <c r="BE762" i="4"/>
  <c r="AD762" i="4"/>
  <c r="BF761" i="4"/>
  <c r="BE761" i="4"/>
  <c r="AD761" i="4"/>
  <c r="BF760" i="4"/>
  <c r="BE760" i="4"/>
  <c r="AD760" i="4"/>
  <c r="BF759" i="4"/>
  <c r="BE759" i="4"/>
  <c r="AD759" i="4"/>
  <c r="BF758" i="4"/>
  <c r="BE758" i="4"/>
  <c r="AD758" i="4"/>
  <c r="BF757" i="4"/>
  <c r="BE757" i="4"/>
  <c r="AD757" i="4"/>
  <c r="BF756" i="4"/>
  <c r="BE756" i="4"/>
  <c r="AD756" i="4"/>
  <c r="BF755" i="4"/>
  <c r="BE755" i="4"/>
  <c r="AD755" i="4"/>
  <c r="BF754" i="4"/>
  <c r="BE754" i="4"/>
  <c r="AD754" i="4"/>
  <c r="BF753" i="4"/>
  <c r="BE753" i="4"/>
  <c r="AD753" i="4"/>
  <c r="BF752" i="4"/>
  <c r="BE752" i="4"/>
  <c r="AD752" i="4"/>
  <c r="AD751" i="4"/>
  <c r="AD750" i="4"/>
  <c r="AD749" i="4"/>
  <c r="AD748" i="4"/>
  <c r="AD747" i="4"/>
  <c r="AD746" i="4"/>
  <c r="AD745" i="4"/>
  <c r="AD744" i="4"/>
  <c r="AD743" i="4"/>
  <c r="AD742" i="4"/>
  <c r="AD741" i="4"/>
  <c r="AD740" i="4"/>
  <c r="AD739" i="4"/>
  <c r="BF738" i="4"/>
  <c r="BE738" i="4"/>
  <c r="AD738" i="4"/>
  <c r="BF737" i="4"/>
  <c r="BE737" i="4"/>
  <c r="AD737" i="4"/>
  <c r="BF736" i="4"/>
  <c r="BE736" i="4"/>
  <c r="AD736" i="4"/>
  <c r="BF735" i="4"/>
  <c r="BE735" i="4"/>
  <c r="AD735" i="4"/>
  <c r="BF734" i="4"/>
  <c r="BE734" i="4"/>
  <c r="AD734" i="4"/>
  <c r="BJ733" i="4"/>
  <c r="BE733" i="4"/>
  <c r="BF733" i="4" s="1"/>
  <c r="AD733" i="4"/>
  <c r="AD732" i="4"/>
  <c r="AD731" i="4"/>
  <c r="AD730" i="4"/>
  <c r="AD729" i="4"/>
  <c r="AD728" i="4"/>
  <c r="AD727" i="4"/>
  <c r="AD726" i="4"/>
  <c r="AD725" i="4"/>
  <c r="AD724" i="4"/>
  <c r="AD723" i="4"/>
  <c r="AD722" i="4"/>
  <c r="AD721" i="4"/>
  <c r="AD720" i="4"/>
  <c r="AD719" i="4"/>
  <c r="BF718" i="4"/>
  <c r="BE718" i="4"/>
  <c r="AD718" i="4"/>
  <c r="BF717" i="4"/>
  <c r="BE717" i="4"/>
  <c r="AD717" i="4"/>
  <c r="BF716" i="4"/>
  <c r="BE716" i="4"/>
  <c r="AD716" i="4"/>
  <c r="BF715" i="4"/>
  <c r="BE715" i="4"/>
  <c r="AD715" i="4"/>
  <c r="BF714" i="4"/>
  <c r="BE714" i="4"/>
  <c r="AD714" i="4"/>
  <c r="BJ713" i="4"/>
  <c r="BE713" i="4"/>
  <c r="BF713" i="4" s="1"/>
  <c r="AD713" i="4"/>
  <c r="BF712" i="4"/>
  <c r="BE712" i="4"/>
  <c r="AD712" i="4"/>
  <c r="BF711" i="4"/>
  <c r="BE711" i="4"/>
  <c r="AD711" i="4"/>
  <c r="BF710" i="4"/>
  <c r="BE710" i="4"/>
  <c r="AD710" i="4"/>
  <c r="BF709" i="4"/>
  <c r="BE709" i="4"/>
  <c r="AD709" i="4"/>
  <c r="BF708" i="4"/>
  <c r="BE708" i="4"/>
  <c r="AD708" i="4"/>
  <c r="AD707" i="4"/>
  <c r="BF706" i="4"/>
  <c r="BE706" i="4"/>
  <c r="AD706" i="4"/>
  <c r="BF705" i="4"/>
  <c r="BE705" i="4"/>
  <c r="AD705" i="4"/>
  <c r="BF704" i="4"/>
  <c r="BE704" i="4"/>
  <c r="AD704" i="4"/>
  <c r="AD703" i="4"/>
  <c r="BF702" i="4"/>
  <c r="BE702" i="4"/>
  <c r="AD702" i="4"/>
  <c r="AD701" i="4"/>
  <c r="AD700" i="4"/>
  <c r="AD699" i="4"/>
  <c r="BF698" i="4"/>
  <c r="BE698" i="4"/>
  <c r="AD698" i="4"/>
  <c r="BF697" i="4"/>
  <c r="BE697" i="4"/>
  <c r="AD697" i="4"/>
  <c r="BF696" i="4"/>
  <c r="BE696" i="4"/>
  <c r="AD696" i="4"/>
  <c r="BF695" i="4"/>
  <c r="BE695" i="4"/>
  <c r="AD695" i="4"/>
  <c r="AD694" i="4"/>
  <c r="BF693" i="4"/>
  <c r="BE693" i="4"/>
  <c r="AD693" i="4"/>
  <c r="BF692" i="4"/>
  <c r="BE692" i="4"/>
  <c r="AD692" i="4"/>
  <c r="BF691" i="4"/>
  <c r="BE691" i="4"/>
  <c r="AD691" i="4"/>
  <c r="AD690" i="4"/>
  <c r="BF689" i="4"/>
  <c r="BE689" i="4"/>
  <c r="AD689" i="4"/>
  <c r="AD688" i="4"/>
  <c r="AD687" i="4"/>
  <c r="AD686" i="4"/>
  <c r="BF685" i="4"/>
  <c r="BE685" i="4"/>
  <c r="AD685" i="4"/>
  <c r="BF684" i="4"/>
  <c r="BE684" i="4"/>
  <c r="AD684" i="4"/>
  <c r="BF683" i="4"/>
  <c r="BE683" i="4"/>
  <c r="AD683" i="4"/>
  <c r="BF682" i="4"/>
  <c r="BE682" i="4"/>
  <c r="AD682" i="4"/>
  <c r="AD681" i="4"/>
  <c r="BF680" i="4"/>
  <c r="BE680" i="4"/>
  <c r="AD680" i="4"/>
  <c r="BF679" i="4"/>
  <c r="BE679" i="4"/>
  <c r="AD679" i="4"/>
  <c r="BF678" i="4"/>
  <c r="BE678" i="4"/>
  <c r="AD678" i="4"/>
  <c r="AD677" i="4"/>
  <c r="BF676" i="4"/>
  <c r="BE676" i="4"/>
  <c r="AD676" i="4"/>
  <c r="AD675" i="4"/>
  <c r="AD674" i="4"/>
  <c r="AD673" i="4"/>
  <c r="AD672" i="4"/>
  <c r="AD671" i="4"/>
  <c r="AD670" i="4"/>
  <c r="AD669" i="4"/>
  <c r="AD668" i="4"/>
  <c r="AD667" i="4"/>
  <c r="AD666" i="4"/>
  <c r="AD665" i="4"/>
  <c r="AD664" i="4"/>
  <c r="AD663" i="4"/>
  <c r="AD662" i="4"/>
  <c r="AD661" i="4"/>
  <c r="BF660" i="4"/>
  <c r="BE660" i="4"/>
  <c r="AD660" i="4"/>
  <c r="BF659" i="4"/>
  <c r="BE659" i="4"/>
  <c r="AD659" i="4"/>
  <c r="BF658" i="4"/>
  <c r="BE658" i="4"/>
  <c r="AD658" i="4"/>
  <c r="BF657" i="4"/>
  <c r="BE657" i="4"/>
  <c r="AD657" i="4"/>
  <c r="BF656" i="4"/>
  <c r="BE656" i="4"/>
  <c r="AD656" i="4"/>
  <c r="AD655" i="4"/>
  <c r="BF654" i="4"/>
  <c r="BE654" i="4"/>
  <c r="AD654" i="4"/>
  <c r="BF653" i="4"/>
  <c r="BE653" i="4"/>
  <c r="AD653" i="4"/>
  <c r="BF652" i="4"/>
  <c r="BE652" i="4"/>
  <c r="AD652" i="4"/>
  <c r="BF651" i="4"/>
  <c r="BE651" i="4"/>
  <c r="AD651" i="4"/>
  <c r="BF650" i="4"/>
  <c r="BE650" i="4"/>
  <c r="AD650" i="4"/>
  <c r="BF649" i="4"/>
  <c r="BE649" i="4"/>
  <c r="AD649" i="4"/>
  <c r="BF648" i="4"/>
  <c r="BE648" i="4"/>
  <c r="AD648" i="4"/>
  <c r="BF647" i="4"/>
  <c r="BE647" i="4"/>
  <c r="AD647" i="4"/>
  <c r="BF646" i="4"/>
  <c r="BE646" i="4"/>
  <c r="AD646" i="4"/>
  <c r="BF645" i="4"/>
  <c r="BE645" i="4"/>
  <c r="AD645" i="4"/>
  <c r="AD644" i="4"/>
  <c r="BF643" i="4"/>
  <c r="BE643" i="4"/>
  <c r="AD643" i="4"/>
  <c r="AD642" i="4"/>
  <c r="AD641" i="4"/>
  <c r="AD640" i="4"/>
  <c r="BF639" i="4"/>
  <c r="BE639" i="4"/>
  <c r="AD639" i="4"/>
  <c r="BF638" i="4"/>
  <c r="BE638" i="4"/>
  <c r="AD638" i="4"/>
  <c r="BF637" i="4"/>
  <c r="BE637" i="4"/>
  <c r="AD637" i="4"/>
  <c r="BF636" i="4"/>
  <c r="BE636" i="4"/>
  <c r="AD636" i="4"/>
  <c r="AD635" i="4"/>
  <c r="BF634" i="4"/>
  <c r="BE634" i="4"/>
  <c r="AD634" i="4"/>
  <c r="BF633" i="4"/>
  <c r="BE633" i="4"/>
  <c r="AD633" i="4"/>
  <c r="BF632" i="4"/>
  <c r="BE632" i="4"/>
  <c r="AD632" i="4"/>
  <c r="BF631" i="4"/>
  <c r="BE631" i="4"/>
  <c r="AD631" i="4"/>
  <c r="BF630" i="4"/>
  <c r="BE630" i="4"/>
  <c r="AD630" i="4"/>
  <c r="BF629" i="4"/>
  <c r="BE629" i="4"/>
  <c r="AD629" i="4"/>
  <c r="BF628" i="4"/>
  <c r="BE628" i="4"/>
  <c r="AD628" i="4"/>
  <c r="BF627" i="4"/>
  <c r="BE627" i="4"/>
  <c r="AD627" i="4"/>
  <c r="BF626" i="4"/>
  <c r="BE626" i="4"/>
  <c r="AD626" i="4"/>
  <c r="BF625" i="4"/>
  <c r="BE625" i="4"/>
  <c r="AD625" i="4"/>
  <c r="AD624" i="4"/>
  <c r="BF623" i="4"/>
  <c r="BE623" i="4"/>
  <c r="AD623" i="4"/>
  <c r="AD622" i="4"/>
  <c r="AD621" i="4"/>
  <c r="AD620" i="4"/>
  <c r="BF619" i="4"/>
  <c r="BE619" i="4"/>
  <c r="AD619" i="4"/>
  <c r="BF618" i="4"/>
  <c r="BE618" i="4"/>
  <c r="AD618" i="4"/>
  <c r="BF617" i="4"/>
  <c r="BE617" i="4"/>
  <c r="AD617" i="4"/>
  <c r="BF616" i="4"/>
  <c r="BE616" i="4"/>
  <c r="AD616" i="4"/>
  <c r="AD615" i="4"/>
  <c r="BF614" i="4"/>
  <c r="BE614" i="4"/>
  <c r="AD614" i="4"/>
  <c r="BF613" i="4"/>
  <c r="BE613" i="4"/>
  <c r="AD613" i="4"/>
  <c r="BF612" i="4"/>
  <c r="BE612" i="4"/>
  <c r="AD612" i="4"/>
  <c r="BF611" i="4"/>
  <c r="BE611" i="4"/>
  <c r="AD611" i="4"/>
  <c r="BF610" i="4"/>
  <c r="BE610" i="4"/>
  <c r="AD610" i="4"/>
  <c r="BF609" i="4"/>
  <c r="BE609" i="4"/>
  <c r="AD609" i="4"/>
  <c r="BF608" i="4"/>
  <c r="BE608" i="4"/>
  <c r="AD608" i="4"/>
  <c r="BF607" i="4"/>
  <c r="BE607" i="4"/>
  <c r="AD607" i="4"/>
  <c r="BF606" i="4"/>
  <c r="BE606" i="4"/>
  <c r="AD606" i="4"/>
  <c r="BF605" i="4"/>
  <c r="BE605" i="4"/>
  <c r="AD605" i="4"/>
  <c r="AD604" i="4"/>
  <c r="BF589" i="4"/>
  <c r="BE589" i="4"/>
  <c r="AD589" i="4"/>
  <c r="AD588" i="4"/>
  <c r="AD587" i="4"/>
  <c r="AD586" i="4"/>
  <c r="AD585" i="4"/>
  <c r="AD584" i="4"/>
  <c r="AD583" i="4"/>
  <c r="BE568" i="4"/>
  <c r="AD568" i="4"/>
  <c r="AD567" i="4"/>
  <c r="AD566" i="4"/>
  <c r="AD565" i="4"/>
  <c r="AD564" i="4"/>
  <c r="AD563" i="4"/>
  <c r="AD562" i="4"/>
  <c r="AD561" i="4"/>
  <c r="BE560" i="4"/>
  <c r="AD560" i="4"/>
  <c r="AD559" i="4"/>
  <c r="AD558" i="4"/>
  <c r="AD557" i="4"/>
  <c r="AD556" i="4"/>
  <c r="AB556" i="4"/>
  <c r="AD555" i="4"/>
  <c r="AD554" i="4"/>
  <c r="AD553" i="4"/>
  <c r="BF552" i="4"/>
  <c r="BE552" i="4"/>
  <c r="AD552" i="4"/>
  <c r="O552" i="4"/>
  <c r="BF789" i="4" s="1"/>
  <c r="L552" i="4"/>
  <c r="BF788" i="4" s="1"/>
  <c r="J552" i="4"/>
  <c r="BF787" i="4" s="1"/>
  <c r="H552" i="4"/>
  <c r="Q551" i="4"/>
  <c r="Q550" i="4"/>
  <c r="Q549" i="4"/>
  <c r="Q548" i="4"/>
  <c r="Q547" i="4"/>
  <c r="Q546" i="4"/>
  <c r="Q545" i="4"/>
  <c r="Q544" i="4"/>
  <c r="Q543" i="4"/>
  <c r="Q542" i="4"/>
  <c r="Q541" i="4"/>
  <c r="Q540" i="4"/>
  <c r="Q539" i="4"/>
  <c r="Q538" i="4"/>
  <c r="BF537" i="4"/>
  <c r="BE537" i="4"/>
  <c r="AD537" i="4"/>
  <c r="AL25" i="4" s="1"/>
  <c r="Q537" i="4"/>
  <c r="BF536" i="4"/>
  <c r="BE536" i="4"/>
  <c r="AD536" i="4"/>
  <c r="BF535" i="4"/>
  <c r="BE535" i="4"/>
  <c r="AD535" i="4"/>
  <c r="BF534" i="4"/>
  <c r="BE534" i="4"/>
  <c r="AD534" i="4"/>
  <c r="BF533" i="4"/>
  <c r="BE533" i="4"/>
  <c r="AD533" i="4"/>
  <c r="AD532" i="4"/>
  <c r="AN24" i="4" s="1"/>
  <c r="O532" i="4"/>
  <c r="L532" i="4"/>
  <c r="BF783" i="4" s="1"/>
  <c r="J532" i="4"/>
  <c r="BE782" i="4" s="1"/>
  <c r="H532" i="4"/>
  <c r="BF781" i="4" s="1"/>
  <c r="Q531" i="4"/>
  <c r="Q530" i="4"/>
  <c r="Q529" i="4"/>
  <c r="Q528" i="4"/>
  <c r="Q527" i="4"/>
  <c r="Q526" i="4"/>
  <c r="Q525" i="4"/>
  <c r="Q524" i="4"/>
  <c r="Q523" i="4"/>
  <c r="Q522" i="4"/>
  <c r="Q521" i="4"/>
  <c r="Q520" i="4"/>
  <c r="Q519" i="4"/>
  <c r="Q518" i="4"/>
  <c r="BF517" i="4"/>
  <c r="BE517" i="4"/>
  <c r="AD517" i="4"/>
  <c r="Q517" i="4"/>
  <c r="BF516" i="4"/>
  <c r="BE516" i="4"/>
  <c r="AD516" i="4"/>
  <c r="BF515" i="4"/>
  <c r="BE515" i="4"/>
  <c r="AD515" i="4"/>
  <c r="BF514" i="4"/>
  <c r="BE514" i="4"/>
  <c r="AD514" i="4"/>
  <c r="BF513" i="4"/>
  <c r="BE513" i="4"/>
  <c r="AD513" i="4"/>
  <c r="BF512" i="4"/>
  <c r="BE512" i="4"/>
  <c r="AD512" i="4"/>
  <c r="O512" i="4"/>
  <c r="L512" i="4"/>
  <c r="BE778" i="4" s="1"/>
  <c r="J512" i="4"/>
  <c r="BF777" i="4" s="1"/>
  <c r="H512" i="4"/>
  <c r="BF776" i="4" s="1"/>
  <c r="Q511" i="4"/>
  <c r="Q510" i="4"/>
  <c r="Q509" i="4"/>
  <c r="Q508" i="4"/>
  <c r="Q507" i="4"/>
  <c r="Q506" i="4"/>
  <c r="Q505" i="4"/>
  <c r="Q504" i="4"/>
  <c r="Q503" i="4"/>
  <c r="Q502" i="4"/>
  <c r="Q501" i="4"/>
  <c r="Q500" i="4"/>
  <c r="Q499" i="4"/>
  <c r="Q498" i="4"/>
  <c r="AD497" i="4"/>
  <c r="Q497" i="4"/>
  <c r="BF496" i="4"/>
  <c r="BE496" i="4"/>
  <c r="AD496" i="4"/>
  <c r="BF495" i="4"/>
  <c r="BE495" i="4"/>
  <c r="AD495" i="4"/>
  <c r="BF494" i="4"/>
  <c r="BE494" i="4"/>
  <c r="AD494" i="4"/>
  <c r="BF493" i="4"/>
  <c r="BE493" i="4"/>
  <c r="AD493" i="4"/>
  <c r="BF492" i="4"/>
  <c r="BE492" i="4"/>
  <c r="AD492" i="4"/>
  <c r="AB492" i="4"/>
  <c r="BF491" i="4"/>
  <c r="BE491" i="4"/>
  <c r="AD491" i="4"/>
  <c r="AD490" i="4"/>
  <c r="BF489" i="4"/>
  <c r="BE489" i="4"/>
  <c r="AD489" i="4"/>
  <c r="Q488" i="4"/>
  <c r="K488" i="4"/>
  <c r="Q487" i="4"/>
  <c r="K487" i="4"/>
  <c r="Q486" i="4"/>
  <c r="K486" i="4"/>
  <c r="Q485" i="4"/>
  <c r="K485" i="4"/>
  <c r="Q484" i="4"/>
  <c r="K484" i="4"/>
  <c r="Q483" i="4"/>
  <c r="K483" i="4"/>
  <c r="Q482" i="4"/>
  <c r="K482" i="4"/>
  <c r="Q481" i="4"/>
  <c r="K481" i="4"/>
  <c r="Q480" i="4"/>
  <c r="K480" i="4"/>
  <c r="Q479" i="4"/>
  <c r="K479" i="4"/>
  <c r="BF478" i="4"/>
  <c r="BE478" i="4"/>
  <c r="AD478" i="4"/>
  <c r="Q478" i="4"/>
  <c r="K478" i="4"/>
  <c r="BF477" i="4"/>
  <c r="BE477" i="4"/>
  <c r="AD477" i="4"/>
  <c r="S477" i="4"/>
  <c r="BF476" i="4"/>
  <c r="BE476" i="4"/>
  <c r="AD476" i="4"/>
  <c r="BF475" i="4"/>
  <c r="BE475" i="4"/>
  <c r="AD475" i="4"/>
  <c r="BF474" i="4"/>
  <c r="BE474" i="4"/>
  <c r="AD474" i="4"/>
  <c r="AD473" i="4"/>
  <c r="N472" i="4"/>
  <c r="N471" i="4"/>
  <c r="N470" i="4"/>
  <c r="N469" i="4"/>
  <c r="N468" i="4"/>
  <c r="N467" i="4"/>
  <c r="N466" i="4"/>
  <c r="N465" i="4"/>
  <c r="N464" i="4"/>
  <c r="N463" i="4"/>
  <c r="N462" i="4"/>
  <c r="N461" i="4"/>
  <c r="N460" i="4"/>
  <c r="BF459" i="4"/>
  <c r="BE459" i="4"/>
  <c r="AD459" i="4"/>
  <c r="N459" i="4"/>
  <c r="BF458" i="4"/>
  <c r="BE458" i="4"/>
  <c r="AD458" i="4"/>
  <c r="BF457" i="4"/>
  <c r="BE457" i="4"/>
  <c r="AD457" i="4"/>
  <c r="BF456" i="4"/>
  <c r="BE456" i="4"/>
  <c r="AD456" i="4"/>
  <c r="BF455" i="4"/>
  <c r="BE455" i="4"/>
  <c r="AD455" i="4"/>
  <c r="BF454" i="4"/>
  <c r="BE454" i="4"/>
  <c r="AD454" i="4"/>
  <c r="AD453" i="4"/>
  <c r="AD452" i="4"/>
  <c r="M451" i="4"/>
  <c r="M450" i="4"/>
  <c r="M449" i="4"/>
  <c r="M448" i="4"/>
  <c r="M447" i="4"/>
  <c r="M446" i="4"/>
  <c r="M445" i="4"/>
  <c r="M444" i="4"/>
  <c r="AD443" i="4"/>
  <c r="M443" i="4"/>
  <c r="AD442" i="4"/>
  <c r="AD441" i="4"/>
  <c r="AD440" i="4"/>
  <c r="AD439" i="4"/>
  <c r="AD438" i="4"/>
  <c r="BF437" i="4"/>
  <c r="BE437" i="4"/>
  <c r="AD437" i="4"/>
  <c r="BF436" i="4"/>
  <c r="BE436" i="4"/>
  <c r="AD436" i="4"/>
  <c r="BF435" i="4"/>
  <c r="BE435" i="4"/>
  <c r="AD435" i="4"/>
  <c r="AL20" i="4" s="1"/>
  <c r="BF434" i="4"/>
  <c r="BE434" i="4"/>
  <c r="AD434" i="4"/>
  <c r="BF433" i="4"/>
  <c r="BE433" i="4"/>
  <c r="AD433" i="4"/>
  <c r="BF432" i="4"/>
  <c r="BE432" i="4"/>
  <c r="AD432" i="4"/>
  <c r="AD431" i="4"/>
  <c r="BF430" i="4"/>
  <c r="BE430" i="4"/>
  <c r="AD430" i="4"/>
  <c r="BF429" i="4"/>
  <c r="BE429" i="4"/>
  <c r="AD429" i="4"/>
  <c r="BF428" i="4"/>
  <c r="BE428" i="4"/>
  <c r="AD428" i="4"/>
  <c r="BF427" i="4"/>
  <c r="BE427" i="4"/>
  <c r="AD427" i="4"/>
  <c r="BF426" i="4"/>
  <c r="BE426" i="4"/>
  <c r="AD426" i="4"/>
  <c r="AN27" i="4" s="1"/>
  <c r="BF418" i="4"/>
  <c r="BE418" i="4"/>
  <c r="AD418" i="4"/>
  <c r="AD417" i="4"/>
  <c r="AD416" i="4"/>
  <c r="AD415" i="4"/>
  <c r="BE414" i="4"/>
  <c r="AD414" i="4"/>
  <c r="AD402" i="4"/>
  <c r="AD401" i="4"/>
  <c r="AD400" i="4"/>
  <c r="AD399" i="4"/>
  <c r="BF398" i="4"/>
  <c r="BE398" i="4"/>
  <c r="AD398" i="4"/>
  <c r="BF397" i="4"/>
  <c r="BE397" i="4"/>
  <c r="AD397" i="4"/>
  <c r="BF396" i="4"/>
  <c r="BE396" i="4"/>
  <c r="AD396" i="4"/>
  <c r="BF395" i="4"/>
  <c r="BE395" i="4"/>
  <c r="AD395" i="4"/>
  <c r="BF394" i="4"/>
  <c r="BE394" i="4"/>
  <c r="AD394" i="4"/>
  <c r="BF393" i="4"/>
  <c r="BE393" i="4"/>
  <c r="AD393" i="4"/>
  <c r="AD392" i="4"/>
  <c r="AD391" i="4"/>
  <c r="AD390" i="4"/>
  <c r="AD389" i="4"/>
  <c r="O389" i="4" a="1"/>
  <c r="O389" i="4"/>
  <c r="BE452" i="4" s="1"/>
  <c r="M389" i="4" a="1"/>
  <c r="M389" i="4" s="1"/>
  <c r="BE443" i="4" s="1"/>
  <c r="K389" i="4" a="1"/>
  <c r="K389" i="4"/>
  <c r="BF442" i="4" s="1"/>
  <c r="I389" i="4" a="1"/>
  <c r="I389" i="4" s="1"/>
  <c r="BF441" i="4" s="1"/>
  <c r="G389" i="4" a="1"/>
  <c r="G389" i="4"/>
  <c r="BE440" i="4" s="1"/>
  <c r="E389" i="4" a="1"/>
  <c r="E389" i="4" s="1"/>
  <c r="AD388" i="4"/>
  <c r="AD387" i="4"/>
  <c r="AD386" i="4"/>
  <c r="O386" i="4" a="1"/>
  <c r="O386" i="4" s="1"/>
  <c r="M386" i="4" a="1"/>
  <c r="M386" i="4" s="1"/>
  <c r="BF415" i="4" s="1"/>
  <c r="K386" i="4" a="1"/>
  <c r="K386" i="4" s="1"/>
  <c r="BF414" i="4" s="1"/>
  <c r="I386" i="4" a="1"/>
  <c r="I386" i="4"/>
  <c r="G386" i="4" a="1"/>
  <c r="G386" i="4" s="1"/>
  <c r="E386" i="4" a="1"/>
  <c r="E386" i="4"/>
  <c r="BE400" i="4" s="1"/>
  <c r="AD385" i="4"/>
  <c r="AD384" i="4"/>
  <c r="AD383" i="4"/>
  <c r="AD382" i="4"/>
  <c r="BE381" i="4"/>
  <c r="AD381" i="4"/>
  <c r="AD380" i="4"/>
  <c r="AD379" i="4"/>
  <c r="BE378" i="4"/>
  <c r="AD378" i="4"/>
  <c r="AD375" i="4"/>
  <c r="BF374" i="4"/>
  <c r="BE374" i="4"/>
  <c r="AD374" i="4"/>
  <c r="BF373" i="4"/>
  <c r="BE373" i="4"/>
  <c r="AD373" i="4"/>
  <c r="BJ372" i="4"/>
  <c r="BE372" i="4"/>
  <c r="BF372" i="4" s="1"/>
  <c r="AD372" i="4"/>
  <c r="BF371" i="4"/>
  <c r="BE371" i="4"/>
  <c r="AD371" i="4"/>
  <c r="BJ370" i="4"/>
  <c r="BF370" i="4"/>
  <c r="BE370" i="4"/>
  <c r="AD370" i="4"/>
  <c r="BF345" i="4"/>
  <c r="BE345" i="4"/>
  <c r="AD345" i="4"/>
  <c r="AL15" i="4" s="1"/>
  <c r="BJ344" i="4"/>
  <c r="BE344" i="4"/>
  <c r="BF344" i="4" s="1"/>
  <c r="AD344" i="4"/>
  <c r="BF343" i="4"/>
  <c r="BE343" i="4"/>
  <c r="AD343" i="4"/>
  <c r="BF342" i="4"/>
  <c r="BE342" i="4"/>
  <c r="AD342" i="4"/>
  <c r="BF341" i="4"/>
  <c r="BE341" i="4"/>
  <c r="AD341" i="4"/>
  <c r="BF340" i="4"/>
  <c r="BE340" i="4"/>
  <c r="AD340" i="4"/>
  <c r="G340" i="4" a="1"/>
  <c r="G340" i="4" s="1"/>
  <c r="BF339" i="4"/>
  <c r="BE339" i="4"/>
  <c r="AD339" i="4"/>
  <c r="AD338" i="4"/>
  <c r="BF337" i="4"/>
  <c r="BE337" i="4"/>
  <c r="AD337" i="4"/>
  <c r="BF336" i="4"/>
  <c r="BE336" i="4"/>
  <c r="AD336" i="4"/>
  <c r="AD335" i="4"/>
  <c r="AD334" i="4"/>
  <c r="AD333" i="4"/>
  <c r="AD332" i="4"/>
  <c r="AD331" i="4"/>
  <c r="N331" i="4"/>
  <c r="BF338" i="4" s="1"/>
  <c r="AD330" i="4"/>
  <c r="AD329" i="4"/>
  <c r="AD328" i="4"/>
  <c r="AD327" i="4"/>
  <c r="M327" i="4" a="1"/>
  <c r="M327" i="4" s="1"/>
  <c r="BF317" i="4" s="1"/>
  <c r="I327" i="4" a="1"/>
  <c r="I327" i="4"/>
  <c r="BF281" i="4" s="1"/>
  <c r="AD326" i="4"/>
  <c r="O326" i="4"/>
  <c r="BF334" i="4" s="1"/>
  <c r="AD325" i="4"/>
  <c r="AD324" i="4"/>
  <c r="AD323" i="4"/>
  <c r="AD322" i="4"/>
  <c r="AD321" i="4"/>
  <c r="AD320" i="4"/>
  <c r="AD319" i="4"/>
  <c r="AD318" i="4"/>
  <c r="AD317" i="4"/>
  <c r="BF316" i="4"/>
  <c r="BE316" i="4"/>
  <c r="AD316" i="4"/>
  <c r="BF315" i="4"/>
  <c r="BE315" i="4"/>
  <c r="AD315" i="4"/>
  <c r="BF314" i="4"/>
  <c r="BE314" i="4"/>
  <c r="AD314" i="4"/>
  <c r="BF313" i="4"/>
  <c r="BE313" i="4"/>
  <c r="AD313" i="4"/>
  <c r="BF312" i="4"/>
  <c r="BE312" i="4"/>
  <c r="AD312" i="4"/>
  <c r="BF311" i="4"/>
  <c r="BE311" i="4"/>
  <c r="AD311" i="4"/>
  <c r="BF310" i="4"/>
  <c r="BE310" i="4"/>
  <c r="AD310" i="4"/>
  <c r="BF309" i="4"/>
  <c r="BE309" i="4"/>
  <c r="AD309" i="4"/>
  <c r="BF308" i="4"/>
  <c r="BE308" i="4"/>
  <c r="AD308" i="4"/>
  <c r="BF307" i="4"/>
  <c r="BE307" i="4"/>
  <c r="AD307" i="4"/>
  <c r="BF306" i="4"/>
  <c r="BE306" i="4"/>
  <c r="AD306" i="4"/>
  <c r="BF305" i="4"/>
  <c r="BE305" i="4"/>
  <c r="AD305" i="4"/>
  <c r="BF304" i="4"/>
  <c r="BE304" i="4"/>
  <c r="AD304" i="4"/>
  <c r="BF303" i="4"/>
  <c r="BE303" i="4"/>
  <c r="AD303" i="4"/>
  <c r="M303" i="4" a="1"/>
  <c r="M303" i="4" s="1"/>
  <c r="I303" i="4" a="1"/>
  <c r="I303" i="4"/>
  <c r="AD302" i="4"/>
  <c r="AD301" i="4"/>
  <c r="AD300" i="4"/>
  <c r="AD299" i="4"/>
  <c r="AD298" i="4"/>
  <c r="AD297" i="4"/>
  <c r="AD296" i="4"/>
  <c r="AD295" i="4"/>
  <c r="AD294" i="4"/>
  <c r="AD293" i="4"/>
  <c r="AD292" i="4"/>
  <c r="AD291" i="4"/>
  <c r="AD290" i="4"/>
  <c r="AD289" i="4"/>
  <c r="AD288" i="4"/>
  <c r="AD287" i="4"/>
  <c r="AD286" i="4"/>
  <c r="AD285" i="4"/>
  <c r="AD284" i="4"/>
  <c r="AD283" i="4"/>
  <c r="AD282" i="4"/>
  <c r="AD281" i="4"/>
  <c r="BF280" i="4"/>
  <c r="BE280" i="4"/>
  <c r="AD280" i="4"/>
  <c r="BF279" i="4"/>
  <c r="BE279" i="4"/>
  <c r="AD279" i="4"/>
  <c r="BF278" i="4"/>
  <c r="BE278" i="4"/>
  <c r="AD278" i="4"/>
  <c r="BF277" i="4"/>
  <c r="BE277" i="4"/>
  <c r="AD277" i="4"/>
  <c r="BF276" i="4"/>
  <c r="BE276" i="4"/>
  <c r="AD276" i="4"/>
  <c r="BF275" i="4"/>
  <c r="BE275" i="4"/>
  <c r="AD275" i="4"/>
  <c r="BF274" i="4"/>
  <c r="BE274" i="4"/>
  <c r="AD274" i="4"/>
  <c r="BF273" i="4"/>
  <c r="BE273" i="4"/>
  <c r="AD273" i="4"/>
  <c r="N273" i="4"/>
  <c r="I273" i="4"/>
  <c r="BE169" i="4" s="1"/>
  <c r="E273" i="4"/>
  <c r="BF253" i="4"/>
  <c r="BE253" i="4"/>
  <c r="AD253" i="4"/>
  <c r="BF252" i="4"/>
  <c r="BE252" i="4"/>
  <c r="AD252" i="4"/>
  <c r="BF251" i="4"/>
  <c r="BE251" i="4"/>
  <c r="AD251" i="4"/>
  <c r="BF250" i="4"/>
  <c r="BE250" i="4"/>
  <c r="AD250" i="4"/>
  <c r="BF249" i="4"/>
  <c r="BE249" i="4"/>
  <c r="AD249" i="4"/>
  <c r="BF248" i="4"/>
  <c r="BE248" i="4"/>
  <c r="AD248" i="4"/>
  <c r="AD247" i="4"/>
  <c r="H247" i="4"/>
  <c r="BE389" i="4" s="1"/>
  <c r="AD246" i="4"/>
  <c r="H246" i="4"/>
  <c r="BE384" i="4" s="1"/>
  <c r="E246" i="4"/>
  <c r="AD245" i="4"/>
  <c r="N245" i="4"/>
  <c r="BF381" i="4" s="1"/>
  <c r="AD244" i="4"/>
  <c r="AD243" i="4"/>
  <c r="AD242" i="4"/>
  <c r="AD241" i="4"/>
  <c r="AD240" i="4"/>
  <c r="P240" i="4"/>
  <c r="N247" i="4" s="1"/>
  <c r="M240" i="4"/>
  <c r="J240" i="4"/>
  <c r="G240" i="4"/>
  <c r="E247" i="4" s="1"/>
  <c r="AD239" i="4"/>
  <c r="AD238" i="4"/>
  <c r="AD237" i="4"/>
  <c r="AD236" i="4"/>
  <c r="M236" i="4"/>
  <c r="J236" i="4"/>
  <c r="G236" i="4"/>
  <c r="AD235" i="4"/>
  <c r="AD234" i="4"/>
  <c r="AD233" i="4"/>
  <c r="AD232" i="4"/>
  <c r="AD231" i="4"/>
  <c r="AD230" i="4"/>
  <c r="AD229" i="4"/>
  <c r="AD228" i="4"/>
  <c r="P228" i="4"/>
  <c r="N246" i="4" s="1"/>
  <c r="M228" i="4"/>
  <c r="J228" i="4"/>
  <c r="G228" i="4"/>
  <c r="AD227" i="4"/>
  <c r="AL11" i="4" s="1"/>
  <c r="AD226" i="4"/>
  <c r="BF225" i="4"/>
  <c r="BE225" i="4"/>
  <c r="AD225" i="4"/>
  <c r="BF224" i="4"/>
  <c r="BE224" i="4"/>
  <c r="AD224" i="4"/>
  <c r="M224" i="4"/>
  <c r="J224" i="4"/>
  <c r="G224" i="4"/>
  <c r="BF223" i="4"/>
  <c r="BE223" i="4"/>
  <c r="AD223" i="4"/>
  <c r="BF222" i="4"/>
  <c r="BE222" i="4"/>
  <c r="AD222" i="4"/>
  <c r="BF221" i="4"/>
  <c r="BE221" i="4"/>
  <c r="AD221" i="4"/>
  <c r="BF220" i="4"/>
  <c r="BE220" i="4"/>
  <c r="AD220" i="4"/>
  <c r="BF219" i="4"/>
  <c r="BE219" i="4"/>
  <c r="AD219" i="4"/>
  <c r="BF218" i="4"/>
  <c r="BE218" i="4"/>
  <c r="AD218" i="4"/>
  <c r="BF217" i="4"/>
  <c r="BE217" i="4"/>
  <c r="AD217" i="4"/>
  <c r="BF216" i="4"/>
  <c r="BE216" i="4"/>
  <c r="AD216" i="4"/>
  <c r="P216" i="4"/>
  <c r="M216" i="4"/>
  <c r="BF149" i="4" s="1"/>
  <c r="J216" i="4"/>
  <c r="H245" i="4" s="1"/>
  <c r="G216" i="4"/>
  <c r="E245" i="4" s="1"/>
  <c r="BF378" i="4" s="1"/>
  <c r="BF215" i="4"/>
  <c r="BE215" i="4"/>
  <c r="AD215" i="4"/>
  <c r="BF214" i="4"/>
  <c r="BE214" i="4"/>
  <c r="AD214" i="4"/>
  <c r="BF213" i="4"/>
  <c r="BE213" i="4"/>
  <c r="AD213" i="4"/>
  <c r="BF212" i="4"/>
  <c r="BE212" i="4"/>
  <c r="AD212" i="4"/>
  <c r="M212" i="4"/>
  <c r="J212" i="4"/>
  <c r="G212" i="4"/>
  <c r="AD211" i="4"/>
  <c r="AD210" i="4"/>
  <c r="AD209" i="4"/>
  <c r="AD208" i="4"/>
  <c r="AD207" i="4"/>
  <c r="AD206" i="4"/>
  <c r="AD205" i="4"/>
  <c r="AD204" i="4"/>
  <c r="AD203" i="4"/>
  <c r="AD202" i="4"/>
  <c r="AD201" i="4"/>
  <c r="AD200" i="4"/>
  <c r="AB200" i="4"/>
  <c r="AD199" i="4"/>
  <c r="AD198" i="4"/>
  <c r="AD197" i="4"/>
  <c r="AD196" i="4"/>
  <c r="AD195" i="4"/>
  <c r="AD194" i="4"/>
  <c r="AD193" i="4"/>
  <c r="AD192" i="4"/>
  <c r="AD191" i="4"/>
  <c r="AD190" i="4"/>
  <c r="BF189" i="4"/>
  <c r="BE189" i="4"/>
  <c r="AD189" i="4"/>
  <c r="BF188" i="4"/>
  <c r="BE188" i="4"/>
  <c r="AD188" i="4"/>
  <c r="BF187" i="4"/>
  <c r="BE187" i="4"/>
  <c r="AD187" i="4"/>
  <c r="BF186" i="4"/>
  <c r="BE186" i="4"/>
  <c r="AD186" i="4"/>
  <c r="J186" i="4"/>
  <c r="BF185" i="4"/>
  <c r="BE185" i="4"/>
  <c r="AD185" i="4"/>
  <c r="J185" i="4"/>
  <c r="BF184" i="4"/>
  <c r="BE184" i="4"/>
  <c r="AD184" i="4"/>
  <c r="J184" i="4"/>
  <c r="BF183" i="4"/>
  <c r="BE183" i="4"/>
  <c r="AD183" i="4"/>
  <c r="J183" i="4"/>
  <c r="BF182" i="4"/>
  <c r="BE182" i="4"/>
  <c r="AD182" i="4"/>
  <c r="R182" i="4" a="1"/>
  <c r="R182" i="4" s="1"/>
  <c r="O182" i="4" a="1"/>
  <c r="O182" i="4"/>
  <c r="L182" i="4" a="1"/>
  <c r="L182" i="4" s="1"/>
  <c r="H182" i="4" a="1"/>
  <c r="H182" i="4"/>
  <c r="F182" i="4" a="1"/>
  <c r="F182" i="4"/>
  <c r="BF124" i="4" s="1"/>
  <c r="BF181" i="4"/>
  <c r="BE181" i="4"/>
  <c r="AD181" i="4"/>
  <c r="BF180" i="4"/>
  <c r="BE180" i="4"/>
  <c r="AD180" i="4"/>
  <c r="J180" i="4"/>
  <c r="BF179" i="4"/>
  <c r="BE179" i="4"/>
  <c r="AD179" i="4"/>
  <c r="J179" i="4"/>
  <c r="BF178" i="4"/>
  <c r="BE178" i="4"/>
  <c r="AD178" i="4"/>
  <c r="J178" i="4"/>
  <c r="BF177" i="4"/>
  <c r="BE177" i="4"/>
  <c r="AD177" i="4"/>
  <c r="R177" i="4" a="1"/>
  <c r="R177" i="4" s="1"/>
  <c r="O177" i="4" a="1"/>
  <c r="O177" i="4"/>
  <c r="L177" i="4" a="1"/>
  <c r="L177" i="4" s="1"/>
  <c r="H177" i="4" a="1"/>
  <c r="H177" i="4" s="1"/>
  <c r="BE133" i="4" s="1"/>
  <c r="F177" i="4" a="1"/>
  <c r="F177" i="4" s="1"/>
  <c r="BF176" i="4"/>
  <c r="BE176" i="4"/>
  <c r="AD176" i="4"/>
  <c r="J176" i="4"/>
  <c r="AD175" i="4"/>
  <c r="AD174" i="4"/>
  <c r="O174" i="4"/>
  <c r="AD173" i="4"/>
  <c r="BF172" i="4"/>
  <c r="BE172" i="4"/>
  <c r="AD172" i="4"/>
  <c r="J172" i="4"/>
  <c r="BE585" i="4" s="1"/>
  <c r="BF171" i="4"/>
  <c r="BE171" i="4"/>
  <c r="AD171" i="4"/>
  <c r="J171" i="4"/>
  <c r="BF170" i="4"/>
  <c r="BE170" i="4"/>
  <c r="AD170" i="4"/>
  <c r="J170" i="4"/>
  <c r="BF583" i="4" s="1"/>
  <c r="BF169" i="4"/>
  <c r="AD169" i="4"/>
  <c r="J169" i="4"/>
  <c r="BF568" i="4" s="1"/>
  <c r="BF168" i="4"/>
  <c r="BE168" i="4"/>
  <c r="AD168" i="4"/>
  <c r="R168" i="4" a="1"/>
  <c r="R168" i="4"/>
  <c r="O168" i="4" a="1"/>
  <c r="O168" i="4" s="1"/>
  <c r="BE635" i="4" s="1"/>
  <c r="L168" i="4" a="1"/>
  <c r="L168" i="4"/>
  <c r="J168" i="4"/>
  <c r="H168" i="4" a="1"/>
  <c r="H168" i="4" s="1"/>
  <c r="F168" i="4" a="1"/>
  <c r="F168" i="4"/>
  <c r="BF72" i="4" s="1"/>
  <c r="BF167" i="4"/>
  <c r="BE167" i="4"/>
  <c r="AD167" i="4"/>
  <c r="BF166" i="4"/>
  <c r="BE166" i="4"/>
  <c r="AD166" i="4"/>
  <c r="J166" i="4"/>
  <c r="AD165" i="4"/>
  <c r="J165" i="4"/>
  <c r="BF164" i="4"/>
  <c r="BE164" i="4"/>
  <c r="AD164" i="4"/>
  <c r="J164" i="4"/>
  <c r="BF564" i="4" s="1"/>
  <c r="BF163" i="4"/>
  <c r="BE163" i="4"/>
  <c r="AD163" i="4"/>
  <c r="J163" i="4"/>
  <c r="BF162" i="4"/>
  <c r="BE162" i="4"/>
  <c r="AD162" i="4"/>
  <c r="J162" i="4"/>
  <c r="BF161" i="4"/>
  <c r="BE161" i="4"/>
  <c r="AD161" i="4"/>
  <c r="J161" i="4"/>
  <c r="BF160" i="4"/>
  <c r="BE160" i="4"/>
  <c r="AD160" i="4"/>
  <c r="J160" i="4"/>
  <c r="BF560" i="4" s="1"/>
  <c r="BF159" i="4"/>
  <c r="BE159" i="4"/>
  <c r="AD159" i="4"/>
  <c r="J159" i="4"/>
  <c r="BE158" i="4"/>
  <c r="AD158" i="4"/>
  <c r="J158" i="4"/>
  <c r="AD157" i="4"/>
  <c r="J157" i="4"/>
  <c r="BF156" i="4"/>
  <c r="BE156" i="4"/>
  <c r="AD156" i="4"/>
  <c r="R156" i="4" a="1"/>
  <c r="R156" i="4"/>
  <c r="O156" i="4" a="1"/>
  <c r="O156" i="4" s="1"/>
  <c r="L156" i="4" a="1"/>
  <c r="L156" i="4"/>
  <c r="H156" i="4" a="1"/>
  <c r="H156" i="4"/>
  <c r="H174" i="4" s="1"/>
  <c r="F156" i="4" a="1"/>
  <c r="F156" i="4" s="1"/>
  <c r="BF155" i="4"/>
  <c r="BE155" i="4"/>
  <c r="AD155" i="4"/>
  <c r="J155" i="4"/>
  <c r="AD154" i="4"/>
  <c r="BF153" i="4"/>
  <c r="BE153" i="4"/>
  <c r="AD153" i="4"/>
  <c r="BF152" i="4"/>
  <c r="BE152" i="4"/>
  <c r="AD152" i="4"/>
  <c r="BF151" i="4"/>
  <c r="BE151" i="4"/>
  <c r="AD151" i="4"/>
  <c r="BF150" i="4"/>
  <c r="BE150" i="4"/>
  <c r="AD150" i="4"/>
  <c r="AD149" i="4"/>
  <c r="BF148" i="4"/>
  <c r="BE148" i="4"/>
  <c r="AD148" i="4"/>
  <c r="BF147" i="4"/>
  <c r="BE147" i="4"/>
  <c r="AD147" i="4"/>
  <c r="BF146" i="4"/>
  <c r="BE146" i="4"/>
  <c r="AD146" i="4"/>
  <c r="BF145" i="4"/>
  <c r="BE145" i="4"/>
  <c r="AD145" i="4"/>
  <c r="BF144" i="4"/>
  <c r="BE144" i="4"/>
  <c r="AD144" i="4"/>
  <c r="BF143" i="4"/>
  <c r="BE143" i="4"/>
  <c r="AD143" i="4"/>
  <c r="AD142" i="4"/>
  <c r="BF141" i="4"/>
  <c r="BE141" i="4"/>
  <c r="AD141" i="4"/>
  <c r="BF140" i="4"/>
  <c r="BE140" i="4"/>
  <c r="AD140" i="4"/>
  <c r="BF139" i="4"/>
  <c r="BE139" i="4"/>
  <c r="AD139" i="4"/>
  <c r="AL7" i="4" s="1"/>
  <c r="BF138" i="4"/>
  <c r="BE138" i="4"/>
  <c r="AD138" i="4"/>
  <c r="BF137" i="4"/>
  <c r="BE137" i="4"/>
  <c r="AD137" i="4"/>
  <c r="BF136" i="4"/>
  <c r="BE136" i="4"/>
  <c r="AD136" i="4"/>
  <c r="BF135" i="4"/>
  <c r="BE135" i="4"/>
  <c r="AD135" i="4"/>
  <c r="BF134" i="4"/>
  <c r="BE134" i="4"/>
  <c r="AD134" i="4"/>
  <c r="N134" i="4"/>
  <c r="BE46" i="4" s="1"/>
  <c r="K134" i="4"/>
  <c r="H134" i="4"/>
  <c r="E134" i="4"/>
  <c r="BF133" i="4"/>
  <c r="AD133" i="4"/>
  <c r="BF132" i="4"/>
  <c r="BE132" i="4"/>
  <c r="AD132" i="4"/>
  <c r="AD131" i="4"/>
  <c r="AD130" i="4"/>
  <c r="AP6" i="4" s="1"/>
  <c r="AD129" i="4"/>
  <c r="AN6" i="4" s="1"/>
  <c r="BF128" i="4"/>
  <c r="BE128" i="4"/>
  <c r="AD128" i="4"/>
  <c r="BF127" i="4"/>
  <c r="BE127" i="4"/>
  <c r="AD127" i="4"/>
  <c r="BF126" i="4"/>
  <c r="BE126" i="4"/>
  <c r="AD126" i="4"/>
  <c r="BF125" i="4"/>
  <c r="BE125" i="4"/>
  <c r="AD125" i="4"/>
  <c r="AL6" i="4" s="1"/>
  <c r="BE124" i="4"/>
  <c r="AD124" i="4"/>
  <c r="BF123" i="4"/>
  <c r="BE123" i="4"/>
  <c r="AD123" i="4"/>
  <c r="BF122" i="4"/>
  <c r="BE122" i="4"/>
  <c r="AD122" i="4"/>
  <c r="BF121" i="4"/>
  <c r="BE121" i="4"/>
  <c r="AD121" i="4"/>
  <c r="BE120" i="4"/>
  <c r="AD120" i="4"/>
  <c r="N120" i="4"/>
  <c r="K120" i="4"/>
  <c r="BF36" i="4" s="1"/>
  <c r="H120" i="4"/>
  <c r="BF35" i="4" s="1"/>
  <c r="E120" i="4"/>
  <c r="BF119" i="4"/>
  <c r="BE119" i="4"/>
  <c r="AD119" i="4"/>
  <c r="AD118" i="4"/>
  <c r="AD117" i="4"/>
  <c r="BF116" i="4"/>
  <c r="BE116" i="4"/>
  <c r="AD116" i="4"/>
  <c r="BF115" i="4"/>
  <c r="BE115" i="4"/>
  <c r="AD115" i="4"/>
  <c r="BF114" i="4"/>
  <c r="BE114" i="4"/>
  <c r="AD114" i="4"/>
  <c r="BF113" i="4"/>
  <c r="BE113" i="4"/>
  <c r="AD113" i="4"/>
  <c r="BF107" i="4"/>
  <c r="BE107" i="4"/>
  <c r="AD107" i="4"/>
  <c r="BF106" i="4"/>
  <c r="BE106" i="4"/>
  <c r="AD106" i="4"/>
  <c r="BF105" i="4"/>
  <c r="BE105" i="4"/>
  <c r="AD105" i="4"/>
  <c r="BF104" i="4"/>
  <c r="BE104" i="4"/>
  <c r="AD104" i="4"/>
  <c r="BF103" i="4"/>
  <c r="BE103" i="4"/>
  <c r="AD103" i="4"/>
  <c r="BF102" i="4"/>
  <c r="BE102" i="4"/>
  <c r="AD102" i="4"/>
  <c r="BF101" i="4"/>
  <c r="BE101" i="4"/>
  <c r="AD101" i="4"/>
  <c r="N100" i="4"/>
  <c r="G100" i="4"/>
  <c r="N99" i="4"/>
  <c r="G99" i="4"/>
  <c r="N98" i="4"/>
  <c r="G98" i="4"/>
  <c r="N97" i="4"/>
  <c r="G97" i="4"/>
  <c r="N96" i="4"/>
  <c r="G96" i="4"/>
  <c r="N95" i="4"/>
  <c r="G95" i="4"/>
  <c r="N94" i="4"/>
  <c r="G94" i="4"/>
  <c r="N93" i="4"/>
  <c r="G93" i="4"/>
  <c r="N92" i="4"/>
  <c r="G92" i="4"/>
  <c r="N91" i="4"/>
  <c r="G91" i="4"/>
  <c r="N90" i="4"/>
  <c r="G90" i="4"/>
  <c r="N89" i="4"/>
  <c r="G89" i="4"/>
  <c r="N88" i="4"/>
  <c r="G88" i="4"/>
  <c r="N87" i="4"/>
  <c r="G87" i="4"/>
  <c r="BF86" i="4"/>
  <c r="BE86" i="4"/>
  <c r="AD86" i="4"/>
  <c r="AL4" i="4" s="1"/>
  <c r="N86" i="4"/>
  <c r="G86" i="4"/>
  <c r="BF85" i="4"/>
  <c r="BE85" i="4"/>
  <c r="AD85" i="4"/>
  <c r="BF84" i="4"/>
  <c r="BE84" i="4"/>
  <c r="AD84" i="4"/>
  <c r="BF83" i="4"/>
  <c r="BE83" i="4"/>
  <c r="AD83" i="4"/>
  <c r="BF82" i="4"/>
  <c r="BE82" i="4"/>
  <c r="AD82" i="4"/>
  <c r="BF81" i="4"/>
  <c r="BE81" i="4"/>
  <c r="AD81" i="4"/>
  <c r="BF80" i="4"/>
  <c r="BE80" i="4"/>
  <c r="AD80" i="4"/>
  <c r="AD79" i="4"/>
  <c r="AD78" i="4"/>
  <c r="AD77" i="4"/>
  <c r="BF76" i="4"/>
  <c r="BE76" i="4"/>
  <c r="AD76" i="4"/>
  <c r="BF75" i="4"/>
  <c r="BE75" i="4"/>
  <c r="AD75" i="4"/>
  <c r="BF74" i="4"/>
  <c r="BE74" i="4"/>
  <c r="AD74" i="4"/>
  <c r="BF73" i="4"/>
  <c r="BE73" i="4"/>
  <c r="AD73" i="4"/>
  <c r="AD72" i="4"/>
  <c r="AB72" i="4"/>
  <c r="BF71" i="4"/>
  <c r="BE71" i="4"/>
  <c r="AD71" i="4"/>
  <c r="BF70" i="4"/>
  <c r="BE70" i="4"/>
  <c r="AD70" i="4"/>
  <c r="BF69" i="4"/>
  <c r="BE69" i="4"/>
  <c r="AD69" i="4"/>
  <c r="BF68" i="4"/>
  <c r="BE68" i="4"/>
  <c r="AD68" i="4"/>
  <c r="BF67" i="4"/>
  <c r="BE67" i="4"/>
  <c r="AD67" i="4"/>
  <c r="BF66" i="4"/>
  <c r="BE66" i="4"/>
  <c r="AD66" i="4"/>
  <c r="AB66" i="4"/>
  <c r="BF65" i="4"/>
  <c r="BE65" i="4"/>
  <c r="AD65" i="4"/>
  <c r="AN3" i="4" s="1"/>
  <c r="BF64" i="4"/>
  <c r="BE64" i="4"/>
  <c r="AD64" i="4"/>
  <c r="BF63" i="4"/>
  <c r="BE63" i="4"/>
  <c r="AD63" i="4"/>
  <c r="BF62" i="4"/>
  <c r="BE62" i="4"/>
  <c r="AD62" i="4"/>
  <c r="AD61" i="4"/>
  <c r="BF60" i="4"/>
  <c r="BE60" i="4"/>
  <c r="AD60" i="4"/>
  <c r="G59" i="4"/>
  <c r="G58" i="4"/>
  <c r="G57" i="4"/>
  <c r="AD56" i="4"/>
  <c r="G56" i="4"/>
  <c r="AD55" i="4"/>
  <c r="BF54" i="4"/>
  <c r="BE54" i="4"/>
  <c r="AD54" i="4"/>
  <c r="BF53" i="4"/>
  <c r="BE53" i="4"/>
  <c r="AD53" i="4"/>
  <c r="BF52" i="4"/>
  <c r="BE52" i="4"/>
  <c r="AD52" i="4"/>
  <c r="BF51" i="4"/>
  <c r="BE51" i="4"/>
  <c r="AD51" i="4"/>
  <c r="AB51" i="4"/>
  <c r="AD50" i="4"/>
  <c r="AD49" i="4"/>
  <c r="AB49" i="4"/>
  <c r="AD48" i="4"/>
  <c r="AD47" i="4"/>
  <c r="BF46" i="4"/>
  <c r="AD46" i="4"/>
  <c r="BF45" i="4"/>
  <c r="BE45" i="4"/>
  <c r="AD45" i="4"/>
  <c r="BF44" i="4"/>
  <c r="BE44" i="4"/>
  <c r="AD44" i="4"/>
  <c r="BF43" i="4"/>
  <c r="BE43" i="4"/>
  <c r="AD43" i="4"/>
  <c r="BF42" i="4"/>
  <c r="BE42" i="4"/>
  <c r="AD42" i="4"/>
  <c r="AD41" i="4"/>
  <c r="AD40" i="4"/>
  <c r="AD39" i="4"/>
  <c r="AD38" i="4"/>
  <c r="BF37" i="4"/>
  <c r="BE37" i="4"/>
  <c r="AD37" i="4"/>
  <c r="BE36" i="4"/>
  <c r="AD36" i="4"/>
  <c r="BE35" i="4"/>
  <c r="AD35" i="4"/>
  <c r="BF34" i="4"/>
  <c r="BE34" i="4"/>
  <c r="AD34" i="4"/>
  <c r="BF33" i="4"/>
  <c r="BE33" i="4"/>
  <c r="AD33" i="4"/>
  <c r="BF32" i="4"/>
  <c r="BE32" i="4"/>
  <c r="AD32" i="4"/>
  <c r="BF31" i="4"/>
  <c r="BE31" i="4"/>
  <c r="AD31" i="4"/>
  <c r="BF30" i="4"/>
  <c r="BE30" i="4"/>
  <c r="AD30" i="4"/>
  <c r="BJ29" i="4"/>
  <c r="BF29" i="4"/>
  <c r="BE29" i="4"/>
  <c r="AD29" i="4"/>
  <c r="BF28" i="4"/>
  <c r="BE28" i="4"/>
  <c r="AP28" i="4"/>
  <c r="AN28" i="4"/>
  <c r="AL28" i="4"/>
  <c r="AD28" i="4"/>
  <c r="BF27" i="4"/>
  <c r="BE27" i="4"/>
  <c r="AP27" i="4"/>
  <c r="AL27" i="4"/>
  <c r="AD27" i="4"/>
  <c r="BJ26" i="4"/>
  <c r="BE26" i="4"/>
  <c r="BF26" i="4" s="1"/>
  <c r="AP26" i="4"/>
  <c r="AN26" i="4"/>
  <c r="AL26" i="4"/>
  <c r="AD26" i="4"/>
  <c r="BF25" i="4"/>
  <c r="BE25" i="4"/>
  <c r="AP25" i="4"/>
  <c r="AN25" i="4"/>
  <c r="AD25" i="4"/>
  <c r="BJ24" i="4"/>
  <c r="BE24" i="4"/>
  <c r="BF24" i="4" s="1"/>
  <c r="AP24" i="4"/>
  <c r="AL24" i="4"/>
  <c r="AD24" i="4"/>
  <c r="BJ23" i="4"/>
  <c r="BE23" i="4"/>
  <c r="BF23" i="4" s="1"/>
  <c r="AP23" i="4"/>
  <c r="AN23" i="4"/>
  <c r="AL23" i="4"/>
  <c r="AD23" i="4"/>
  <c r="BF22" i="4"/>
  <c r="BE22" i="4"/>
  <c r="AP22" i="4"/>
  <c r="AN22" i="4"/>
  <c r="AL22" i="4"/>
  <c r="AD22" i="4"/>
  <c r="BF21" i="4"/>
  <c r="BE21" i="4"/>
  <c r="AP21" i="4"/>
  <c r="AN21" i="4"/>
  <c r="AL21" i="4"/>
  <c r="AD21" i="4"/>
  <c r="BF20" i="4"/>
  <c r="BE20" i="4"/>
  <c r="AP20" i="4"/>
  <c r="AN20" i="4"/>
  <c r="AD20" i="4"/>
  <c r="BF19" i="4"/>
  <c r="BE19" i="4"/>
  <c r="AP19" i="4"/>
  <c r="AN19" i="4"/>
  <c r="AL19" i="4"/>
  <c r="AD19" i="4"/>
  <c r="BF18" i="4"/>
  <c r="BE18" i="4"/>
  <c r="AP18" i="4"/>
  <c r="AN18" i="4"/>
  <c r="AL18" i="4"/>
  <c r="AD18" i="4"/>
  <c r="AB18" i="4"/>
  <c r="CH17" i="4"/>
  <c r="BF17" i="4"/>
  <c r="BE17" i="4"/>
  <c r="AP17" i="4"/>
  <c r="AN17" i="4"/>
  <c r="AL17" i="4"/>
  <c r="AD17" i="4"/>
  <c r="CH16" i="4"/>
  <c r="BF16" i="4"/>
  <c r="BE16" i="4"/>
  <c r="AP16" i="4"/>
  <c r="AN16" i="4"/>
  <c r="AL16" i="4"/>
  <c r="AD16" i="4"/>
  <c r="CH15" i="4"/>
  <c r="BF15" i="4"/>
  <c r="BE15" i="4"/>
  <c r="AP15" i="4"/>
  <c r="AN15" i="4"/>
  <c r="AD15" i="4"/>
  <c r="CH14" i="4"/>
  <c r="BF14" i="4"/>
  <c r="BE14" i="4"/>
  <c r="AP14" i="4"/>
  <c r="AN14" i="4"/>
  <c r="AL14" i="4"/>
  <c r="AD14" i="4"/>
  <c r="CH13" i="4"/>
  <c r="BF13" i="4"/>
  <c r="BE13" i="4"/>
  <c r="AP13" i="4"/>
  <c r="AN13" i="4"/>
  <c r="AL13" i="4"/>
  <c r="AD13" i="4"/>
  <c r="CH12" i="4"/>
  <c r="AP12" i="4"/>
  <c r="AN12" i="4"/>
  <c r="AL12" i="4"/>
  <c r="AD12" i="4"/>
  <c r="CH11" i="4"/>
  <c r="BF11" i="4"/>
  <c r="BE11" i="4"/>
  <c r="AP11" i="4"/>
  <c r="AN11" i="4"/>
  <c r="AD11" i="4"/>
  <c r="CH10" i="4"/>
  <c r="BF10" i="4"/>
  <c r="BE10" i="4"/>
  <c r="AP10" i="4"/>
  <c r="AN10" i="4"/>
  <c r="AL10" i="4"/>
  <c r="AD10" i="4"/>
  <c r="CH9" i="4"/>
  <c r="BF9" i="4"/>
  <c r="BE9" i="4"/>
  <c r="AP9" i="4"/>
  <c r="AN9" i="4"/>
  <c r="AL9" i="4"/>
  <c r="AD9" i="4"/>
  <c r="CH8" i="4"/>
  <c r="AP8" i="4"/>
  <c r="AN8" i="4"/>
  <c r="AL8" i="4"/>
  <c r="AD8" i="4"/>
  <c r="CH7" i="4"/>
  <c r="BF7" i="4"/>
  <c r="BE7" i="4"/>
  <c r="AP7" i="4"/>
  <c r="AN7" i="4"/>
  <c r="AD7" i="4"/>
  <c r="CH6" i="4"/>
  <c r="BF6" i="4"/>
  <c r="BE6" i="4"/>
  <c r="AD6" i="4"/>
  <c r="CH5" i="4"/>
  <c r="BJ5" i="4"/>
  <c r="BF5" i="4"/>
  <c r="BE5" i="4"/>
  <c r="AP5" i="4"/>
  <c r="AN5" i="4"/>
  <c r="AL5" i="4"/>
  <c r="AD5" i="4"/>
  <c r="CH4" i="4"/>
  <c r="BF4" i="4"/>
  <c r="BE4" i="4"/>
  <c r="AP4" i="4"/>
  <c r="AN4" i="4"/>
  <c r="AD4" i="4"/>
  <c r="CH3" i="4"/>
  <c r="BF3" i="4"/>
  <c r="BE3" i="4"/>
  <c r="AP3" i="4"/>
  <c r="AL3" i="4"/>
  <c r="AD3" i="4"/>
  <c r="CH2" i="4"/>
  <c r="BF2" i="4"/>
  <c r="BE2" i="4"/>
  <c r="AP2" i="4"/>
  <c r="AN2" i="4"/>
  <c r="AL2" i="4"/>
  <c r="BK812" i="4"/>
  <c r="BL811" i="4"/>
  <c r="BK808" i="4"/>
  <c r="BL807" i="4"/>
  <c r="BK804" i="4"/>
  <c r="BL803" i="4"/>
  <c r="BK800" i="4"/>
  <c r="BL799" i="4"/>
  <c r="BK795" i="4"/>
  <c r="BK792" i="4"/>
  <c r="BL791" i="4"/>
  <c r="BK788" i="4"/>
  <c r="BL787" i="4"/>
  <c r="BK784" i="4"/>
  <c r="BL783" i="4"/>
  <c r="BK780" i="4"/>
  <c r="BL779" i="4"/>
  <c r="BK776" i="4"/>
  <c r="BL775" i="4"/>
  <c r="BK772" i="4"/>
  <c r="BL771" i="4"/>
  <c r="BK768" i="4"/>
  <c r="BL767" i="4"/>
  <c r="BK764" i="4"/>
  <c r="BL763" i="4"/>
  <c r="BK760" i="4"/>
  <c r="BL759" i="4"/>
  <c r="BK756" i="4"/>
  <c r="BL755" i="4"/>
  <c r="BK752" i="4"/>
  <c r="BK736" i="4"/>
  <c r="BL735" i="4"/>
  <c r="BK732" i="4"/>
  <c r="BL731" i="4"/>
  <c r="BK728" i="4"/>
  <c r="BK724" i="4"/>
  <c r="BL723" i="4"/>
  <c r="BL719" i="4"/>
  <c r="BK716" i="4"/>
  <c r="BL715" i="4"/>
  <c r="BK712" i="4"/>
  <c r="BL711" i="4"/>
  <c r="BK708" i="4"/>
  <c r="BL707" i="4"/>
  <c r="BK704" i="4"/>
  <c r="BL703" i="4"/>
  <c r="BL699" i="4"/>
  <c r="BK696" i="4"/>
  <c r="BL695" i="4"/>
  <c r="BK692" i="4"/>
  <c r="BL691" i="4"/>
  <c r="BK684" i="4"/>
  <c r="BL683" i="4"/>
  <c r="BK680" i="4"/>
  <c r="BL679" i="4"/>
  <c r="BK676" i="4"/>
  <c r="BK672" i="4"/>
  <c r="BL671" i="4"/>
  <c r="BK668" i="4"/>
  <c r="BL667" i="4"/>
  <c r="BK664" i="4"/>
  <c r="BL663" i="4"/>
  <c r="BK660" i="4"/>
  <c r="BL659" i="4"/>
  <c r="BK656" i="4"/>
  <c r="BL655" i="4"/>
  <c r="BK652" i="4"/>
  <c r="BL651" i="4"/>
  <c r="BK648" i="4"/>
  <c r="BL647" i="4"/>
  <c r="BK644" i="4"/>
  <c r="BL643" i="4"/>
  <c r="BK640" i="4"/>
  <c r="BL639" i="4"/>
  <c r="BK636" i="4"/>
  <c r="BL635" i="4"/>
  <c r="BK632" i="4"/>
  <c r="BL631" i="4"/>
  <c r="BK628" i="4"/>
  <c r="BL627" i="4"/>
  <c r="BK624" i="4"/>
  <c r="BL623" i="4"/>
  <c r="BK620" i="4"/>
  <c r="BL619" i="4"/>
  <c r="BK616" i="4"/>
  <c r="BL615" i="4"/>
  <c r="BK612" i="4"/>
  <c r="BK813" i="4"/>
  <c r="BL812" i="4"/>
  <c r="BK809" i="4"/>
  <c r="BL808" i="4"/>
  <c r="BL804" i="4"/>
  <c r="BK801" i="4"/>
  <c r="BL800" i="4"/>
  <c r="BK797" i="4"/>
  <c r="BK796" i="4"/>
  <c r="BK790" i="4"/>
  <c r="BK789" i="4"/>
  <c r="BK786" i="4"/>
  <c r="BK785" i="4"/>
  <c r="BK782" i="4"/>
  <c r="BK781" i="4"/>
  <c r="BK778" i="4"/>
  <c r="BK777" i="4"/>
  <c r="BK774" i="4"/>
  <c r="BL773" i="4"/>
  <c r="BK766" i="4"/>
  <c r="BL765" i="4"/>
  <c r="BK758" i="4"/>
  <c r="BL757" i="4"/>
  <c r="BL738" i="4"/>
  <c r="BK730" i="4"/>
  <c r="BK729" i="4"/>
  <c r="BL726" i="4"/>
  <c r="BL725" i="4"/>
  <c r="BL724" i="4"/>
  <c r="BK723" i="4"/>
  <c r="BL722" i="4"/>
  <c r="BL721" i="4"/>
  <c r="BK714" i="4"/>
  <c r="BK713" i="4"/>
  <c r="BL712" i="4"/>
  <c r="BK711" i="4"/>
  <c r="BL710" i="4"/>
  <c r="BK705" i="4"/>
  <c r="BL704" i="4"/>
  <c r="BK703" i="4"/>
  <c r="BL702" i="4"/>
  <c r="BK698" i="4"/>
  <c r="BL697" i="4"/>
  <c r="BK681" i="4"/>
  <c r="BK678" i="4"/>
  <c r="BL677" i="4"/>
  <c r="BL676" i="4"/>
  <c r="BL660" i="4"/>
  <c r="BK659" i="4"/>
  <c r="BL658" i="4"/>
  <c r="BK653" i="4"/>
  <c r="BL652" i="4"/>
  <c r="BK651" i="4"/>
  <c r="BL650" i="4"/>
  <c r="BK645" i="4"/>
  <c r="BL644" i="4"/>
  <c r="BK643" i="4"/>
  <c r="BK637" i="4"/>
  <c r="BL636" i="4"/>
  <c r="BK635" i="4"/>
  <c r="BL634" i="4"/>
  <c r="BK629" i="4"/>
  <c r="BL628" i="4"/>
  <c r="BK627" i="4"/>
  <c r="BL626" i="4"/>
  <c r="BL620" i="4"/>
  <c r="BK619" i="4"/>
  <c r="BL618" i="4"/>
  <c r="BK613" i="4"/>
  <c r="BL612" i="4"/>
  <c r="BL611" i="4"/>
  <c r="BK608" i="4"/>
  <c r="BL607" i="4"/>
  <c r="BK604" i="4"/>
  <c r="BL589" i="4"/>
  <c r="BK586" i="4"/>
  <c r="BL585" i="4"/>
  <c r="BK568" i="4"/>
  <c r="BL567" i="4"/>
  <c r="BK564" i="4"/>
  <c r="BL563" i="4"/>
  <c r="BK560" i="4"/>
  <c r="BL559" i="4"/>
  <c r="BK556" i="4"/>
  <c r="BL552" i="4"/>
  <c r="BL818" i="4"/>
  <c r="BK818" i="4"/>
  <c r="BK794" i="4"/>
  <c r="BK793" i="4"/>
  <c r="BL792" i="4"/>
  <c r="BK791" i="4"/>
  <c r="BL790" i="4"/>
  <c r="BL789" i="4"/>
  <c r="BL788" i="4"/>
  <c r="BK787" i="4"/>
  <c r="BL786" i="4"/>
  <c r="BL785" i="4"/>
  <c r="BL784" i="4"/>
  <c r="BK783" i="4"/>
  <c r="BL782" i="4"/>
  <c r="BL781" i="4"/>
  <c r="BL780" i="4"/>
  <c r="BK779" i="4"/>
  <c r="BL778" i="4"/>
  <c r="BL777" i="4"/>
  <c r="BL776" i="4"/>
  <c r="BK775" i="4"/>
  <c r="BL774" i="4"/>
  <c r="BK769" i="4"/>
  <c r="BL768" i="4"/>
  <c r="BK767" i="4"/>
  <c r="BL766" i="4"/>
  <c r="BK761" i="4"/>
  <c r="BL760" i="4"/>
  <c r="BK759" i="4"/>
  <c r="BL758" i="4"/>
  <c r="BK753" i="4"/>
  <c r="BL752" i="4"/>
  <c r="BK734" i="4"/>
  <c r="BK733" i="4"/>
  <c r="BL732" i="4"/>
  <c r="BK731" i="4"/>
  <c r="BL730" i="4"/>
  <c r="BL729" i="4"/>
  <c r="BL728" i="4"/>
  <c r="BK717" i="4"/>
  <c r="BL716" i="4"/>
  <c r="BK715" i="4"/>
  <c r="BL714" i="4"/>
  <c r="BK706" i="4"/>
  <c r="BL705" i="4"/>
  <c r="BK699" i="4"/>
  <c r="BL698" i="4"/>
  <c r="BK690" i="4"/>
  <c r="BK689" i="4"/>
  <c r="BK682" i="4"/>
  <c r="BL681" i="4"/>
  <c r="BL680" i="4"/>
  <c r="BK679" i="4"/>
  <c r="BL678" i="4"/>
  <c r="BK673" i="4"/>
  <c r="BK670" i="4"/>
  <c r="BK669" i="4"/>
  <c r="BK666" i="4"/>
  <c r="BK665" i="4"/>
  <c r="BK654" i="4"/>
  <c r="BL653" i="4"/>
  <c r="BK646" i="4"/>
  <c r="BL645" i="4"/>
  <c r="BK638" i="4"/>
  <c r="BL637" i="4"/>
  <c r="BK630" i="4"/>
  <c r="BL629" i="4"/>
  <c r="BK614" i="4"/>
  <c r="BL613" i="4"/>
  <c r="BK609" i="4"/>
  <c r="BL608" i="4"/>
  <c r="BK605" i="4"/>
  <c r="BL604" i="4"/>
  <c r="BL586" i="4"/>
  <c r="BK583" i="4"/>
  <c r="BL568" i="4"/>
  <c r="BK565" i="4"/>
  <c r="BL564" i="4"/>
  <c r="BK561" i="4"/>
  <c r="BL560" i="4"/>
  <c r="BK557" i="4"/>
  <c r="BL556" i="4"/>
  <c r="BK536" i="4"/>
  <c r="BL535" i="4"/>
  <c r="BK517" i="4"/>
  <c r="BK514" i="4"/>
  <c r="BL513" i="4"/>
  <c r="BK496" i="4"/>
  <c r="BL495" i="4"/>
  <c r="BK492" i="4"/>
  <c r="BK489" i="4"/>
  <c r="BL478" i="4"/>
  <c r="BK817" i="4"/>
  <c r="BK816" i="4"/>
  <c r="BK815" i="4"/>
  <c r="BK814" i="4"/>
  <c r="BL813" i="4"/>
  <c r="BK810" i="4"/>
  <c r="BL809" i="4"/>
  <c r="BK802" i="4"/>
  <c r="BL801" i="4"/>
  <c r="BK798" i="4"/>
  <c r="BL797" i="4"/>
  <c r="BL794" i="4"/>
  <c r="BK762" i="4"/>
  <c r="BL761" i="4"/>
  <c r="BK725" i="4"/>
  <c r="BK721" i="4"/>
  <c r="BK719" i="4"/>
  <c r="BK718" i="4"/>
  <c r="BL717" i="4"/>
  <c r="BL693" i="4"/>
  <c r="BL685" i="4"/>
  <c r="BK677" i="4"/>
  <c r="BL673" i="4"/>
  <c r="BK671" i="4"/>
  <c r="BL669" i="4"/>
  <c r="BK667" i="4"/>
  <c r="BL665" i="4"/>
  <c r="BK663" i="4"/>
  <c r="BK639" i="4"/>
  <c r="BL638" i="4"/>
  <c r="BK625" i="4"/>
  <c r="BL624" i="4"/>
  <c r="BK610" i="4"/>
  <c r="BL609" i="4"/>
  <c r="BK606" i="4"/>
  <c r="BL605" i="4"/>
  <c r="BK585" i="4"/>
  <c r="BK584" i="4"/>
  <c r="BK567" i="4"/>
  <c r="BK566" i="4"/>
  <c r="BK563" i="4"/>
  <c r="BK562" i="4"/>
  <c r="BK559" i="4"/>
  <c r="BK558" i="4"/>
  <c r="BK534" i="4"/>
  <c r="BL533" i="4"/>
  <c r="BL517" i="4"/>
  <c r="BK512" i="4"/>
  <c r="BL491" i="4"/>
  <c r="BL477" i="4"/>
  <c r="BK475" i="4"/>
  <c r="BL474" i="4"/>
  <c r="BK459" i="4"/>
  <c r="BK456" i="4"/>
  <c r="BL455" i="4"/>
  <c r="BK452" i="4"/>
  <c r="BL443" i="4"/>
  <c r="BK441" i="4"/>
  <c r="BL440" i="4"/>
  <c r="BK437" i="4"/>
  <c r="BL436" i="4"/>
  <c r="BK433" i="4"/>
  <c r="BL432" i="4"/>
  <c r="BK429" i="4"/>
  <c r="BL428" i="4"/>
  <c r="BK418" i="4"/>
  <c r="BK414" i="4"/>
  <c r="BL402" i="4"/>
  <c r="BL398" i="4"/>
  <c r="BK395" i="4"/>
  <c r="BK393" i="4"/>
  <c r="BK389" i="4"/>
  <c r="BL388" i="4"/>
  <c r="BK385" i="4"/>
  <c r="BL384" i="4"/>
  <c r="BK381" i="4"/>
  <c r="BL380" i="4"/>
  <c r="BL374" i="4"/>
  <c r="BK371" i="4"/>
  <c r="BK370" i="4"/>
  <c r="BK343" i="4"/>
  <c r="BL342" i="4"/>
  <c r="BK337" i="4"/>
  <c r="BL336" i="4"/>
  <c r="BK333" i="4"/>
  <c r="BL332" i="4"/>
  <c r="BK330" i="4"/>
  <c r="BL329" i="4"/>
  <c r="BK326" i="4"/>
  <c r="BL323" i="4"/>
  <c r="BK322" i="4"/>
  <c r="BL315" i="4"/>
  <c r="BL313" i="4"/>
  <c r="BK312" i="4"/>
  <c r="BK310" i="4"/>
  <c r="BL309" i="4"/>
  <c r="BK306" i="4"/>
  <c r="BL305" i="4"/>
  <c r="BL299" i="4"/>
  <c r="BK298" i="4"/>
  <c r="BL295" i="4"/>
  <c r="BK294" i="4"/>
  <c r="BL291" i="4"/>
  <c r="BL289" i="4"/>
  <c r="BK288" i="4"/>
  <c r="BK286" i="4"/>
  <c r="BL285" i="4"/>
  <c r="BL281" i="4"/>
  <c r="BK278" i="4"/>
  <c r="BL277" i="4"/>
  <c r="BK274" i="4"/>
  <c r="BL273" i="4"/>
  <c r="BL253" i="4"/>
  <c r="BK250" i="4"/>
  <c r="BL249" i="4"/>
  <c r="BK242" i="4"/>
  <c r="BL241" i="4"/>
  <c r="BK238" i="4"/>
  <c r="BL237" i="4"/>
  <c r="BK233" i="4"/>
  <c r="BL232" i="4"/>
  <c r="BK225" i="4"/>
  <c r="BL224" i="4"/>
  <c r="BL223" i="4"/>
  <c r="BK220" i="4"/>
  <c r="BL219" i="4"/>
  <c r="BK216" i="4"/>
  <c r="BL215" i="4"/>
  <c r="BK212" i="4"/>
  <c r="BK207" i="4"/>
  <c r="BL206" i="4"/>
  <c r="BK203" i="4"/>
  <c r="BL202" i="4"/>
  <c r="BL199" i="4"/>
  <c r="BK196" i="4"/>
  <c r="BL195" i="4"/>
  <c r="BK188" i="4"/>
  <c r="BL185" i="4"/>
  <c r="BL183" i="4"/>
  <c r="BK180" i="4"/>
  <c r="BK178" i="4"/>
  <c r="BK172" i="4"/>
  <c r="BK170" i="4"/>
  <c r="BK168" i="4"/>
  <c r="BK773" i="4"/>
  <c r="BL772" i="4"/>
  <c r="BK771" i="4"/>
  <c r="BL770" i="4"/>
  <c r="BK757" i="4"/>
  <c r="BL756" i="4"/>
  <c r="BK755" i="4"/>
  <c r="BL754" i="4"/>
  <c r="BK726" i="4"/>
  <c r="BK722" i="4"/>
  <c r="BL706" i="4"/>
  <c r="BK697" i="4"/>
  <c r="BL696" i="4"/>
  <c r="BK695" i="4"/>
  <c r="BL694" i="4"/>
  <c r="BK693" i="4"/>
  <c r="BL692" i="4"/>
  <c r="BK691" i="4"/>
  <c r="BL690" i="4"/>
  <c r="BL686" i="4"/>
  <c r="BK685" i="4"/>
  <c r="BL684" i="4"/>
  <c r="BK683" i="4"/>
  <c r="BL682" i="4"/>
  <c r="BL654" i="4"/>
  <c r="BK634" i="4"/>
  <c r="BL633" i="4"/>
  <c r="BL614" i="4"/>
  <c r="BL555" i="4"/>
  <c r="BL817" i="4"/>
  <c r="BL816" i="4"/>
  <c r="BL815" i="4"/>
  <c r="BL814" i="4"/>
  <c r="BK811" i="4"/>
  <c r="BL810" i="4"/>
  <c r="BK807" i="4"/>
  <c r="BK806" i="4"/>
  <c r="BK803" i="4"/>
  <c r="BL802" i="4"/>
  <c r="BK799" i="4"/>
  <c r="BL798" i="4"/>
  <c r="BK765" i="4"/>
  <c r="BL764" i="4"/>
  <c r="BK763" i="4"/>
  <c r="BL762" i="4"/>
  <c r="BK737" i="4"/>
  <c r="BL736" i="4"/>
  <c r="BK735" i="4"/>
  <c r="BL734" i="4"/>
  <c r="BL718" i="4"/>
  <c r="BK709" i="4"/>
  <c r="BL708" i="4"/>
  <c r="BK707" i="4"/>
  <c r="BL689" i="4"/>
  <c r="BK657" i="4"/>
  <c r="BL656" i="4"/>
  <c r="BK655" i="4"/>
  <c r="BK649" i="4"/>
  <c r="BL648" i="4"/>
  <c r="BK647" i="4"/>
  <c r="BL646" i="4"/>
  <c r="BK626" i="4"/>
  <c r="BL625" i="4"/>
  <c r="BK617" i="4"/>
  <c r="BL616" i="4"/>
  <c r="BK615" i="4"/>
  <c r="BK611" i="4"/>
  <c r="BL610" i="4"/>
  <c r="BK607" i="4"/>
  <c r="BL606" i="4"/>
  <c r="BK589" i="4"/>
  <c r="BL584" i="4"/>
  <c r="BL566" i="4"/>
  <c r="BL562" i="4"/>
  <c r="BL558" i="4"/>
  <c r="BL536" i="4"/>
  <c r="BK535" i="4"/>
  <c r="BL534" i="4"/>
  <c r="BK515" i="4"/>
  <c r="BL514" i="4"/>
  <c r="BK513" i="4"/>
  <c r="BL512" i="4"/>
  <c r="BK493" i="4"/>
  <c r="BL492" i="4"/>
  <c r="BK476" i="4"/>
  <c r="BL475" i="4"/>
  <c r="BL459" i="4"/>
  <c r="BK457" i="4"/>
  <c r="BL456" i="4"/>
  <c r="BL452" i="4"/>
  <c r="BK442" i="4"/>
  <c r="BL441" i="4"/>
  <c r="BL437" i="4"/>
  <c r="BK434" i="4"/>
  <c r="BL433" i="4"/>
  <c r="BK430" i="4"/>
  <c r="BL429" i="4"/>
  <c r="BK426" i="4"/>
  <c r="BL418" i="4"/>
  <c r="BK415" i="4"/>
  <c r="BL414" i="4"/>
  <c r="BK400" i="4"/>
  <c r="BK396" i="4"/>
  <c r="BL395" i="4"/>
  <c r="BK394" i="4"/>
  <c r="BL393" i="4"/>
  <c r="BK390" i="4"/>
  <c r="BL389" i="4"/>
  <c r="BK386" i="4"/>
  <c r="BL385" i="4"/>
  <c r="BL381" i="4"/>
  <c r="BK378" i="4"/>
  <c r="BL371" i="4"/>
  <c r="BL343" i="4"/>
  <c r="BK340" i="4"/>
  <c r="BK338" i="4"/>
  <c r="BL337" i="4"/>
  <c r="BK334" i="4"/>
  <c r="BL333" i="4"/>
  <c r="BL330" i="4"/>
  <c r="BK327" i="4"/>
  <c r="BL326" i="4"/>
  <c r="BK325" i="4"/>
  <c r="BL668" i="4"/>
  <c r="BL640" i="4"/>
  <c r="BK555" i="4"/>
  <c r="BK552" i="4"/>
  <c r="BK537" i="4"/>
  <c r="BK494" i="4"/>
  <c r="BL493" i="4"/>
  <c r="BK491" i="4"/>
  <c r="BL476" i="4"/>
  <c r="BK440" i="4"/>
  <c r="BK439" i="4"/>
  <c r="BK416" i="4"/>
  <c r="BK402" i="4"/>
  <c r="BK401" i="4"/>
  <c r="BL390" i="4"/>
  <c r="BK380" i="4"/>
  <c r="BK379" i="4"/>
  <c r="BL339" i="4"/>
  <c r="BK335" i="4"/>
  <c r="BK332" i="4"/>
  <c r="BK331" i="4"/>
  <c r="BL327" i="4"/>
  <c r="BL325" i="4"/>
  <c r="BL322" i="4"/>
  <c r="BK316" i="4"/>
  <c r="BK307" i="4"/>
  <c r="BL306" i="4"/>
  <c r="BK305" i="4"/>
  <c r="BL304" i="4"/>
  <c r="BL296" i="4"/>
  <c r="BL294" i="4"/>
  <c r="BK290" i="4"/>
  <c r="BK281" i="4"/>
  <c r="BL280" i="4"/>
  <c r="BK275" i="4"/>
  <c r="BL274" i="4"/>
  <c r="BK273" i="4"/>
  <c r="BK252" i="4"/>
  <c r="BL251" i="4"/>
  <c r="BK236" i="4"/>
  <c r="BK234" i="4"/>
  <c r="BK231" i="4"/>
  <c r="BK230" i="4"/>
  <c r="BK226" i="4"/>
  <c r="BK221" i="4"/>
  <c r="BL220" i="4"/>
  <c r="BK219" i="4"/>
  <c r="BL218" i="4"/>
  <c r="BK213" i="4"/>
  <c r="BL212" i="4"/>
  <c r="BK198" i="4"/>
  <c r="BL197" i="4"/>
  <c r="BL196" i="4"/>
  <c r="BK195" i="4"/>
  <c r="BL194" i="4"/>
  <c r="BK190" i="4"/>
  <c r="BK189" i="4"/>
  <c r="BL188" i="4"/>
  <c r="BK187" i="4"/>
  <c r="BL186" i="4"/>
  <c r="BK184" i="4"/>
  <c r="BL181" i="4"/>
  <c r="BL178" i="4"/>
  <c r="BK176" i="4"/>
  <c r="BL172" i="4"/>
  <c r="BL169" i="4"/>
  <c r="BK167" i="4"/>
  <c r="BL166" i="4"/>
  <c r="BL164" i="4"/>
  <c r="BL162" i="4"/>
  <c r="BL160" i="4"/>
  <c r="BL158" i="4"/>
  <c r="BL156" i="4"/>
  <c r="BL155" i="4"/>
  <c r="BK153" i="4"/>
  <c r="BL152" i="4"/>
  <c r="BK149" i="4"/>
  <c r="BL148" i="4"/>
  <c r="BK145" i="4"/>
  <c r="BL144" i="4"/>
  <c r="K143" i="4" a="1"/>
  <c r="E143" i="4" a="1"/>
  <c r="BK141" i="4"/>
  <c r="BL140" i="4"/>
  <c r="BK137" i="4"/>
  <c r="BL136" i="4"/>
  <c r="BK133" i="4"/>
  <c r="BL132" i="4"/>
  <c r="BK129" i="4"/>
  <c r="N129" i="4" a="1"/>
  <c r="H129" i="4" a="1"/>
  <c r="BL128" i="4"/>
  <c r="BK125" i="4"/>
  <c r="BL124" i="4"/>
  <c r="BK121" i="4"/>
  <c r="BL120" i="4"/>
  <c r="BL116" i="4"/>
  <c r="BK113" i="4"/>
  <c r="BL107" i="4"/>
  <c r="BK104" i="4"/>
  <c r="BL103" i="4"/>
  <c r="BK754" i="4"/>
  <c r="BL753" i="4"/>
  <c r="BK738" i="4"/>
  <c r="BL737" i="4"/>
  <c r="BK710" i="4"/>
  <c r="BL709" i="4"/>
  <c r="BL670" i="4"/>
  <c r="BK658" i="4"/>
  <c r="BL657" i="4"/>
  <c r="BK650" i="4"/>
  <c r="BL649" i="4"/>
  <c r="BK618" i="4"/>
  <c r="BL617" i="4"/>
  <c r="BL583" i="4"/>
  <c r="BL561" i="4"/>
  <c r="BL516" i="4"/>
  <c r="BL489" i="4"/>
  <c r="BK478" i="4"/>
  <c r="BL458" i="4"/>
  <c r="BK455" i="4"/>
  <c r="BL454" i="4"/>
  <c r="BL394" i="4"/>
  <c r="BL391" i="4"/>
  <c r="BL383" i="4"/>
  <c r="BK339" i="4"/>
  <c r="BL338" i="4"/>
  <c r="BL328" i="4"/>
  <c r="BL324" i="4"/>
  <c r="BL317" i="4"/>
  <c r="BK313" i="4"/>
  <c r="BL311" i="4"/>
  <c r="BK304" i="4"/>
  <c r="BL303" i="4"/>
  <c r="BK299" i="4"/>
  <c r="BL297" i="4"/>
  <c r="BK296" i="4"/>
  <c r="BL292" i="4"/>
  <c r="BK289" i="4"/>
  <c r="BL287" i="4"/>
  <c r="BL286" i="4"/>
  <c r="BK285" i="4"/>
  <c r="BK280" i="4"/>
  <c r="BL279" i="4"/>
  <c r="BK251" i="4"/>
  <c r="BL250" i="4"/>
  <c r="BK249" i="4"/>
  <c r="BL248" i="4"/>
  <c r="BL244" i="4"/>
  <c r="BL243" i="4"/>
  <c r="BK218" i="4"/>
  <c r="BL217" i="4"/>
  <c r="BK197" i="4"/>
  <c r="BK194" i="4"/>
  <c r="BK186" i="4"/>
  <c r="BK183" i="4"/>
  <c r="BK181" i="4"/>
  <c r="BL180" i="4"/>
  <c r="BL177" i="4"/>
  <c r="BL171" i="4"/>
  <c r="BK169" i="4"/>
  <c r="BL168" i="4"/>
  <c r="BK166" i="4"/>
  <c r="BK164" i="4"/>
  <c r="BK162" i="4"/>
  <c r="BK160" i="4"/>
  <c r="BK158" i="4"/>
  <c r="BK156" i="4"/>
  <c r="BK155" i="4"/>
  <c r="BK152" i="4"/>
  <c r="BL151" i="4"/>
  <c r="BK148" i="4"/>
  <c r="BL147" i="4"/>
  <c r="BL666" i="4"/>
  <c r="BL557" i="4"/>
  <c r="BL537" i="4"/>
  <c r="BK474" i="4"/>
  <c r="BK454" i="4"/>
  <c r="BK435" i="4"/>
  <c r="BL434" i="4"/>
  <c r="BL430" i="4"/>
  <c r="BK427" i="4"/>
  <c r="BL426" i="4"/>
  <c r="BL416" i="4"/>
  <c r="BL401" i="4"/>
  <c r="BL386" i="4"/>
  <c r="BK384" i="4"/>
  <c r="BK373" i="4"/>
  <c r="BK372" i="4"/>
  <c r="BK345" i="4"/>
  <c r="BK344" i="4"/>
  <c r="BK341" i="4"/>
  <c r="BL340" i="4"/>
  <c r="BK329" i="4"/>
  <c r="BK315" i="4"/>
  <c r="BL314" i="4"/>
  <c r="BL312" i="4"/>
  <c r="BK303" i="4"/>
  <c r="BK295" i="4"/>
  <c r="BL288" i="4"/>
  <c r="BK276" i="4"/>
  <c r="BL275" i="4"/>
  <c r="BL240" i="4"/>
  <c r="BL239" i="4"/>
  <c r="BL235" i="4"/>
  <c r="BL230" i="4"/>
  <c r="BK223" i="4"/>
  <c r="BL222" i="4"/>
  <c r="BL208" i="4"/>
  <c r="BL184" i="4"/>
  <c r="BK177" i="4"/>
  <c r="BL176" i="4"/>
  <c r="BK165" i="4"/>
  <c r="BK163" i="4"/>
  <c r="BK159" i="4"/>
  <c r="BK151" i="4"/>
  <c r="BL150" i="4"/>
  <c r="BK146" i="4"/>
  <c r="BL145" i="4"/>
  <c r="BK144" i="4"/>
  <c r="BL143" i="4"/>
  <c r="H143" i="4" a="1"/>
  <c r="BK142" i="4"/>
  <c r="BK139" i="4"/>
  <c r="BL138" i="4"/>
  <c r="BL129" i="4"/>
  <c r="E129" i="4" a="1"/>
  <c r="BK126" i="4"/>
  <c r="BL125" i="4"/>
  <c r="BK124" i="4"/>
  <c r="BL123" i="4"/>
  <c r="BK116" i="4"/>
  <c r="BL115" i="4"/>
  <c r="BK105" i="4"/>
  <c r="BL104" i="4"/>
  <c r="BK103" i="4"/>
  <c r="BL102" i="4"/>
  <c r="BK83" i="4"/>
  <c r="BL82" i="4"/>
  <c r="BK75" i="4"/>
  <c r="BL74" i="4"/>
  <c r="BL71" i="4"/>
  <c r="BK68" i="4"/>
  <c r="BL67" i="4"/>
  <c r="BK65" i="4"/>
  <c r="BL64" i="4"/>
  <c r="BK61" i="4"/>
  <c r="BL60" i="4"/>
  <c r="BK54" i="4"/>
  <c r="BL53" i="4"/>
  <c r="BL50" i="4"/>
  <c r="BK48" i="4"/>
  <c r="BL47" i="4"/>
  <c r="BK44" i="4"/>
  <c r="BL43" i="4"/>
  <c r="BK40" i="4"/>
  <c r="BL39" i="4"/>
  <c r="BK36" i="4"/>
  <c r="BL35" i="4"/>
  <c r="BK32" i="4"/>
  <c r="BL31" i="4"/>
  <c r="BK28" i="4"/>
  <c r="BK27" i="4"/>
  <c r="BK25" i="4"/>
  <c r="BK22" i="4"/>
  <c r="BK21" i="4"/>
  <c r="BK20" i="4"/>
  <c r="BK19" i="4"/>
  <c r="BK18" i="4"/>
  <c r="BK15" i="4"/>
  <c r="BL14" i="4"/>
  <c r="BK11" i="4"/>
  <c r="BL10" i="4"/>
  <c r="BK7" i="4"/>
  <c r="BL6" i="4"/>
  <c r="BK3" i="4"/>
  <c r="BL2" i="4"/>
  <c r="BK686" i="4"/>
  <c r="BK633" i="4"/>
  <c r="BK631" i="4"/>
  <c r="BL630" i="4"/>
  <c r="BL565" i="4"/>
  <c r="BK533" i="4"/>
  <c r="BL496" i="4"/>
  <c r="BK495" i="4"/>
  <c r="BL494" i="4"/>
  <c r="BK458" i="4"/>
  <c r="BK398" i="4"/>
  <c r="BL298" i="4"/>
  <c r="BK297" i="4"/>
  <c r="BL293" i="4"/>
  <c r="BK291" i="4"/>
  <c r="BL290" i="4"/>
  <c r="BK287" i="4"/>
  <c r="BK248" i="4"/>
  <c r="BK244" i="4"/>
  <c r="BK217" i="4"/>
  <c r="BL216" i="4"/>
  <c r="BK215" i="4"/>
  <c r="BL214" i="4"/>
  <c r="BK206" i="4"/>
  <c r="BL205" i="4"/>
  <c r="BL204" i="4"/>
  <c r="BK201" i="4"/>
  <c r="BK200" i="4"/>
  <c r="BK182" i="4"/>
  <c r="BK161" i="4"/>
  <c r="BK122" i="4"/>
  <c r="BL121" i="4"/>
  <c r="BK101" i="4"/>
  <c r="BL86" i="4"/>
  <c r="BK85" i="4"/>
  <c r="BL84" i="4"/>
  <c r="BL80" i="4"/>
  <c r="BK77" i="4"/>
  <c r="BL69" i="4"/>
  <c r="BK66" i="4"/>
  <c r="BL51" i="4"/>
  <c r="BK49" i="4"/>
  <c r="BK46" i="4"/>
  <c r="BL41" i="4"/>
  <c r="BK38" i="4"/>
  <c r="BK34" i="4"/>
  <c r="BL33" i="4"/>
  <c r="BK17" i="4"/>
  <c r="BL16" i="4"/>
  <c r="BK13" i="4"/>
  <c r="BK9" i="4"/>
  <c r="BL4" i="4"/>
  <c r="BL769" i="4"/>
  <c r="BK443" i="4"/>
  <c r="BL442" i="4"/>
  <c r="BK436" i="4"/>
  <c r="BL435" i="4"/>
  <c r="BK432" i="4"/>
  <c r="BK428" i="4"/>
  <c r="BL427" i="4"/>
  <c r="BK397" i="4"/>
  <c r="BL396" i="4"/>
  <c r="BK391" i="4"/>
  <c r="BK383" i="4"/>
  <c r="BK374" i="4"/>
  <c r="BL373" i="4"/>
  <c r="BL345" i="4"/>
  <c r="BK342" i="4"/>
  <c r="BL334" i="4"/>
  <c r="BK328" i="4"/>
  <c r="BK321" i="4"/>
  <c r="BK308" i="4"/>
  <c r="BL307" i="4"/>
  <c r="BK293" i="4"/>
  <c r="BK279" i="4"/>
  <c r="BK277" i="4"/>
  <c r="BL276" i="4"/>
  <c r="BK237" i="4"/>
  <c r="BL236" i="4"/>
  <c r="BK232" i="4"/>
  <c r="BK214" i="4"/>
  <c r="BL213" i="4"/>
  <c r="BL207" i="4"/>
  <c r="BK205" i="4"/>
  <c r="BK204" i="4"/>
  <c r="BL189" i="4"/>
  <c r="BL187" i="4"/>
  <c r="BK185" i="4"/>
  <c r="BL170" i="4"/>
  <c r="BL167" i="4"/>
  <c r="BL165" i="4"/>
  <c r="BL163" i="4"/>
  <c r="BL159" i="4"/>
  <c r="BK154" i="4"/>
  <c r="BK147" i="4"/>
  <c r="BL142" i="4"/>
  <c r="BK140" i="4"/>
  <c r="BL139" i="4"/>
  <c r="BK127" i="4"/>
  <c r="BL126" i="4"/>
  <c r="BK86" i="4"/>
  <c r="BK80" i="4"/>
  <c r="BK76" i="4"/>
  <c r="BK72" i="4"/>
  <c r="BK62" i="4"/>
  <c r="BL61" i="4"/>
  <c r="BL48" i="4"/>
  <c r="BK45" i="4"/>
  <c r="BL44" i="4"/>
  <c r="BK41" i="4"/>
  <c r="BL40" i="4"/>
  <c r="BK37" i="4"/>
  <c r="BK33" i="4"/>
  <c r="BL32" i="4"/>
  <c r="BL28" i="4"/>
  <c r="BL25" i="4"/>
  <c r="BK24" i="4"/>
  <c r="BK694" i="4"/>
  <c r="BL672" i="4"/>
  <c r="BK516" i="4"/>
  <c r="BL515" i="4"/>
  <c r="BK477" i="4"/>
  <c r="BL439" i="4"/>
  <c r="BK388" i="4"/>
  <c r="BL379" i="4"/>
  <c r="BK336" i="4"/>
  <c r="BL335" i="4"/>
  <c r="BK324" i="4"/>
  <c r="BK323" i="4"/>
  <c r="BK317" i="4"/>
  <c r="BK314" i="4"/>
  <c r="BK292" i="4"/>
  <c r="BK253" i="4"/>
  <c r="BL252" i="4"/>
  <c r="BK243" i="4"/>
  <c r="BL242" i="4"/>
  <c r="BK241" i="4"/>
  <c r="BK240" i="4"/>
  <c r="BK239" i="4"/>
  <c r="BL238" i="4"/>
  <c r="BK235" i="4"/>
  <c r="BL234" i="4"/>
  <c r="BL231" i="4"/>
  <c r="BL225" i="4"/>
  <c r="BK224" i="4"/>
  <c r="BK222" i="4"/>
  <c r="BL221" i="4"/>
  <c r="BK208" i="4"/>
  <c r="BL203" i="4"/>
  <c r="BK202" i="4"/>
  <c r="BL201" i="4"/>
  <c r="BL200" i="4"/>
  <c r="BK199" i="4"/>
  <c r="BL198" i="4"/>
  <c r="BL190" i="4"/>
  <c r="BL182" i="4"/>
  <c r="BL161" i="4"/>
  <c r="BL157" i="4"/>
  <c r="BL153" i="4"/>
  <c r="BK150" i="4"/>
  <c r="BL149" i="4"/>
  <c r="BK143" i="4"/>
  <c r="N143" i="4" a="1"/>
  <c r="BK138" i="4"/>
  <c r="BL137" i="4"/>
  <c r="BK136" i="4"/>
  <c r="BL135" i="4"/>
  <c r="BL134" i="4"/>
  <c r="K129" i="4" a="1"/>
  <c r="BK123" i="4"/>
  <c r="BL122" i="4"/>
  <c r="BK120" i="4"/>
  <c r="BL119" i="4"/>
  <c r="BK115" i="4"/>
  <c r="BL114" i="4"/>
  <c r="BK102" i="4"/>
  <c r="BL101" i="4"/>
  <c r="BL85" i="4"/>
  <c r="BK82" i="4"/>
  <c r="BL81" i="4"/>
  <c r="BL77" i="4"/>
  <c r="BK74" i="4"/>
  <c r="BL73" i="4"/>
  <c r="BK71" i="4"/>
  <c r="BL70" i="4"/>
  <c r="BK67" i="4"/>
  <c r="BL66" i="4"/>
  <c r="BK64" i="4"/>
  <c r="BL63" i="4"/>
  <c r="BK60" i="4"/>
  <c r="BK53" i="4"/>
  <c r="BL52" i="4"/>
  <c r="BK50" i="4"/>
  <c r="BL49" i="4"/>
  <c r="BK47" i="4"/>
  <c r="BL46" i="4"/>
  <c r="BK43" i="4"/>
  <c r="BL42" i="4"/>
  <c r="BK39" i="4"/>
  <c r="BL38" i="4"/>
  <c r="BK35" i="4"/>
  <c r="BL34" i="4"/>
  <c r="BK31" i="4"/>
  <c r="BL30" i="4"/>
  <c r="BL17" i="4"/>
  <c r="BK14" i="4"/>
  <c r="BL13" i="4"/>
  <c r="BK10" i="4"/>
  <c r="BL9" i="4"/>
  <c r="BK6" i="4"/>
  <c r="BK5" i="4"/>
  <c r="BK2" i="4"/>
  <c r="BK702" i="4"/>
  <c r="BL632" i="4"/>
  <c r="BK623" i="4"/>
  <c r="BL457" i="4"/>
  <c r="BL415" i="4"/>
  <c r="BL400" i="4"/>
  <c r="BL397" i="4"/>
  <c r="BL331" i="4"/>
  <c r="BL321" i="4"/>
  <c r="BL316" i="4"/>
  <c r="BK311" i="4"/>
  <c r="BL310" i="4"/>
  <c r="BK309" i="4"/>
  <c r="BL308" i="4"/>
  <c r="BL179" i="4"/>
  <c r="BK171" i="4"/>
  <c r="BK157" i="4"/>
  <c r="BL154" i="4"/>
  <c r="BK135" i="4"/>
  <c r="BK134" i="4"/>
  <c r="BL133" i="4"/>
  <c r="BK132" i="4"/>
  <c r="BK128" i="4"/>
  <c r="BL127" i="4"/>
  <c r="BK119" i="4"/>
  <c r="BK114" i="4"/>
  <c r="BL113" i="4"/>
  <c r="BK107" i="4"/>
  <c r="BL106" i="4"/>
  <c r="BK81" i="4"/>
  <c r="BL76" i="4"/>
  <c r="BK73" i="4"/>
  <c r="BL72" i="4"/>
  <c r="BK70" i="4"/>
  <c r="BK63" i="4"/>
  <c r="BL62" i="4"/>
  <c r="BK52" i="4"/>
  <c r="BL45" i="4"/>
  <c r="BK42" i="4"/>
  <c r="BL37" i="4"/>
  <c r="BK30" i="4"/>
  <c r="BK29" i="4"/>
  <c r="BK770" i="4"/>
  <c r="BL664" i="4"/>
  <c r="BL378" i="4"/>
  <c r="BL341" i="4"/>
  <c r="BL278" i="4"/>
  <c r="BL233" i="4"/>
  <c r="BL226" i="4"/>
  <c r="BK179" i="4"/>
  <c r="BL146" i="4"/>
  <c r="BL141" i="4"/>
  <c r="BK106" i="4"/>
  <c r="BL105" i="4"/>
  <c r="BK84" i="4"/>
  <c r="BL83" i="4"/>
  <c r="BK69" i="4"/>
  <c r="BL68" i="4"/>
  <c r="BL65" i="4"/>
  <c r="BL54" i="4"/>
  <c r="BK51" i="4"/>
  <c r="BL36" i="4"/>
  <c r="BL27" i="4"/>
  <c r="BK26" i="4"/>
  <c r="BK23" i="4"/>
  <c r="BL21" i="4"/>
  <c r="BL20" i="4"/>
  <c r="BL18" i="4"/>
  <c r="BK16" i="4"/>
  <c r="BL15" i="4"/>
  <c r="BL75" i="4"/>
  <c r="BL22" i="4"/>
  <c r="BL19" i="4"/>
  <c r="BL3" i="4"/>
  <c r="BL7" i="4"/>
  <c r="BL11" i="4"/>
  <c r="BK4" i="4"/>
  <c r="BE788" i="4" l="1"/>
  <c r="Q552" i="4"/>
  <c r="BE790" i="4" s="1"/>
  <c r="BE787" i="4"/>
  <c r="BF778" i="4"/>
  <c r="BE441" i="4"/>
  <c r="K395" i="4"/>
  <c r="BF724" i="4" s="1"/>
  <c r="BF443" i="4"/>
  <c r="O325" i="4"/>
  <c r="BF333" i="4" s="1"/>
  <c r="O324" i="4"/>
  <c r="BE332" i="4" s="1"/>
  <c r="O322" i="4"/>
  <c r="BE330" i="4" s="1"/>
  <c r="O323" i="4"/>
  <c r="O321" i="4"/>
  <c r="BE329" i="4" s="1"/>
  <c r="O318" i="4"/>
  <c r="BE326" i="4" s="1"/>
  <c r="O320" i="4"/>
  <c r="O319" i="4"/>
  <c r="BF327" i="4" s="1"/>
  <c r="O317" i="4"/>
  <c r="BF325" i="4" s="1"/>
  <c r="O316" i="4"/>
  <c r="BE324" i="4" s="1"/>
  <c r="O314" i="4"/>
  <c r="BE323" i="4" s="1"/>
  <c r="O313" i="4"/>
  <c r="BE322" i="4" s="1"/>
  <c r="O289" i="4"/>
  <c r="BE231" i="4" s="1"/>
  <c r="O312" i="4"/>
  <c r="BF321" i="4" s="1"/>
  <c r="K314" i="4"/>
  <c r="BF287" i="4" s="1"/>
  <c r="K319" i="4"/>
  <c r="BF291" i="4" s="1"/>
  <c r="K312" i="4"/>
  <c r="BF285" i="4" s="1"/>
  <c r="K316" i="4"/>
  <c r="BE288" i="4" s="1"/>
  <c r="K317" i="4"/>
  <c r="BF289" i="4" s="1"/>
  <c r="K318" i="4"/>
  <c r="K320" i="4"/>
  <c r="BE292" i="4" s="1"/>
  <c r="K322" i="4"/>
  <c r="BF294" i="4" s="1"/>
  <c r="K323" i="4"/>
  <c r="BE295" i="4" s="1"/>
  <c r="K324" i="4"/>
  <c r="BE296" i="4" s="1"/>
  <c r="K326" i="4"/>
  <c r="BF298" i="4" s="1"/>
  <c r="BE287" i="4"/>
  <c r="K325" i="4"/>
  <c r="K313" i="4"/>
  <c r="BE286" i="4" s="1"/>
  <c r="K321" i="4"/>
  <c r="BE281" i="4"/>
  <c r="K288" i="4"/>
  <c r="BE194" i="4" s="1"/>
  <c r="K302" i="4"/>
  <c r="BE207" i="4" s="1"/>
  <c r="K301" i="4"/>
  <c r="BE206" i="4" s="1"/>
  <c r="K300" i="4"/>
  <c r="BE205" i="4" s="1"/>
  <c r="K299" i="4"/>
  <c r="BE204" i="4" s="1"/>
  <c r="K298" i="4"/>
  <c r="BF203" i="4" s="1"/>
  <c r="K296" i="4"/>
  <c r="BE201" i="4" s="1"/>
  <c r="K295" i="4"/>
  <c r="BF200" i="4" s="1"/>
  <c r="K297" i="4"/>
  <c r="BE202" i="4" s="1"/>
  <c r="BE291" i="4"/>
  <c r="K292" i="4"/>
  <c r="BF197" i="4" s="1"/>
  <c r="K294" i="4"/>
  <c r="K293" i="4"/>
  <c r="BF198" i="4" s="1"/>
  <c r="K290" i="4"/>
  <c r="BE285" i="4"/>
  <c r="K289" i="4"/>
  <c r="BF195" i="4" s="1"/>
  <c r="O302" i="4"/>
  <c r="BF243" i="4" s="1"/>
  <c r="O301" i="4"/>
  <c r="BE242" i="4" s="1"/>
  <c r="O300" i="4"/>
  <c r="BE241" i="4" s="1"/>
  <c r="O299" i="4"/>
  <c r="BE240" i="4" s="1"/>
  <c r="O297" i="4"/>
  <c r="BF238" i="4" s="1"/>
  <c r="O298" i="4"/>
  <c r="BE239" i="4" s="1"/>
  <c r="O296" i="4"/>
  <c r="BE237" i="4" s="1"/>
  <c r="O294" i="4"/>
  <c r="O295" i="4"/>
  <c r="BE236" i="4" s="1"/>
  <c r="O293" i="4"/>
  <c r="BF234" i="4" s="1"/>
  <c r="O292" i="4"/>
  <c r="O290" i="4"/>
  <c r="BE232" i="4" s="1"/>
  <c r="BF323" i="4"/>
  <c r="O288" i="4"/>
  <c r="BF326" i="4"/>
  <c r="BF330" i="4"/>
  <c r="BE334" i="4"/>
  <c r="BE333" i="4"/>
  <c r="K129" i="4"/>
  <c r="K121" i="4" s="1"/>
  <c r="N143" i="4"/>
  <c r="N135" i="4" s="1"/>
  <c r="E129" i="4"/>
  <c r="E121" i="4" s="1"/>
  <c r="H143" i="4"/>
  <c r="H135" i="4" s="1"/>
  <c r="H129" i="4"/>
  <c r="H121" i="4" s="1"/>
  <c r="N129" i="4"/>
  <c r="N121" i="4" s="1"/>
  <c r="E143" i="4"/>
  <c r="E135" i="4" s="1"/>
  <c r="K143" i="4"/>
  <c r="K135" i="4" s="1"/>
  <c r="F174" i="4"/>
  <c r="BE61" i="4"/>
  <c r="J156" i="4"/>
  <c r="BF61" i="4"/>
  <c r="BE703" i="4"/>
  <c r="BF703" i="4"/>
  <c r="BF677" i="4"/>
  <c r="BE677" i="4"/>
  <c r="L188" i="4"/>
  <c r="BE391" i="4"/>
  <c r="BF391" i="4"/>
  <c r="BE666" i="4"/>
  <c r="BF666" i="4"/>
  <c r="BE567" i="4"/>
  <c r="BF567" i="4"/>
  <c r="BE655" i="4"/>
  <c r="BF655" i="4"/>
  <c r="F188" i="4"/>
  <c r="J177" i="4"/>
  <c r="BE388" i="4"/>
  <c r="BF388" i="4"/>
  <c r="BE190" i="4"/>
  <c r="BF190" i="4"/>
  <c r="BF784" i="4"/>
  <c r="BE784" i="4"/>
  <c r="BE149" i="4"/>
  <c r="BF565" i="4"/>
  <c r="BE565" i="4"/>
  <c r="BE615" i="4"/>
  <c r="BF615" i="4"/>
  <c r="BE584" i="4"/>
  <c r="BF584" i="4"/>
  <c r="J182" i="4"/>
  <c r="BF386" i="4"/>
  <c r="BE386" i="4"/>
  <c r="BE317" i="4"/>
  <c r="BE402" i="4"/>
  <c r="I395" i="4"/>
  <c r="BF402" i="4"/>
  <c r="M395" i="4"/>
  <c r="BF779" i="4"/>
  <c r="BE779" i="4"/>
  <c r="BE72" i="4"/>
  <c r="BE644" i="4"/>
  <c r="BF644" i="4"/>
  <c r="BF158" i="4"/>
  <c r="BF681" i="4"/>
  <c r="BE681" i="4"/>
  <c r="BF154" i="4"/>
  <c r="BE154" i="4"/>
  <c r="K247" i="4"/>
  <c r="BF165" i="4"/>
  <c r="BE165" i="4"/>
  <c r="K245" i="4"/>
  <c r="BF226" i="4"/>
  <c r="BE226" i="4"/>
  <c r="BF329" i="4"/>
  <c r="BF384" i="4"/>
  <c r="BF400" i="4"/>
  <c r="E395" i="4"/>
  <c r="BF452" i="4"/>
  <c r="BF732" i="4"/>
  <c r="BE732" i="4"/>
  <c r="Q512" i="4"/>
  <c r="BF635" i="4"/>
  <c r="BE640" i="4"/>
  <c r="BF640" i="4"/>
  <c r="BE671" i="4"/>
  <c r="BF671" i="4"/>
  <c r="BF157" i="4"/>
  <c r="BE157" i="4"/>
  <c r="BE415" i="4"/>
  <c r="BF120" i="4"/>
  <c r="BE624" i="4"/>
  <c r="BF624" i="4"/>
  <c r="BF561" i="4"/>
  <c r="BE561" i="4"/>
  <c r="BE707" i="4"/>
  <c r="BF707" i="4"/>
  <c r="H188" i="4"/>
  <c r="N248" i="4"/>
  <c r="BE416" i="4"/>
  <c r="O395" i="4"/>
  <c r="BF416" i="4"/>
  <c r="BF389" i="4"/>
  <c r="BF604" i="4"/>
  <c r="BE604" i="4"/>
  <c r="L174" i="4"/>
  <c r="BF557" i="4"/>
  <c r="BE557" i="4"/>
  <c r="BE559" i="4"/>
  <c r="BF559" i="4"/>
  <c r="BE563" i="4"/>
  <c r="BF563" i="4"/>
  <c r="BE379" i="4"/>
  <c r="H248" i="4"/>
  <c r="BF379" i="4"/>
  <c r="K246" i="4"/>
  <c r="O303" i="4" a="1"/>
  <c r="BE331" i="4"/>
  <c r="BF331" i="4"/>
  <c r="BE338" i="4"/>
  <c r="BE719" i="4"/>
  <c r="BF719" i="4"/>
  <c r="BE439" i="4"/>
  <c r="BF439" i="4"/>
  <c r="BE442" i="4"/>
  <c r="BF790" i="4"/>
  <c r="BE555" i="4"/>
  <c r="BF555" i="4"/>
  <c r="BE558" i="4"/>
  <c r="BF558" i="4"/>
  <c r="BE562" i="4"/>
  <c r="BF562" i="4"/>
  <c r="BE566" i="4"/>
  <c r="BF566" i="4"/>
  <c r="BE690" i="4"/>
  <c r="BF690" i="4"/>
  <c r="O188" i="4"/>
  <c r="BE694" i="4"/>
  <c r="BF694" i="4"/>
  <c r="BF669" i="4"/>
  <c r="BE669" i="4"/>
  <c r="BE672" i="4"/>
  <c r="BF672" i="4"/>
  <c r="K303" i="4" a="1"/>
  <c r="O327" i="4" a="1"/>
  <c r="BE328" i="4"/>
  <c r="BF328" i="4"/>
  <c r="BF332" i="4"/>
  <c r="BF440" i="4"/>
  <c r="BE564" i="4"/>
  <c r="BE663" i="4"/>
  <c r="BF663" i="4"/>
  <c r="BE670" i="4"/>
  <c r="BF670" i="4"/>
  <c r="BE383" i="4"/>
  <c r="BF383" i="4"/>
  <c r="E248" i="4"/>
  <c r="K327" i="4" a="1"/>
  <c r="BE401" i="4"/>
  <c r="G395" i="4"/>
  <c r="BF401" i="4"/>
  <c r="BE786" i="4"/>
  <c r="BF786" i="4"/>
  <c r="BE583" i="4"/>
  <c r="BE777" i="4"/>
  <c r="BE783" i="4"/>
  <c r="BE789" i="4"/>
  <c r="BF585" i="4"/>
  <c r="BE776" i="4"/>
  <c r="BF782" i="4"/>
  <c r="BF665" i="4"/>
  <c r="BE665" i="4"/>
  <c r="BE667" i="4"/>
  <c r="BF667" i="4"/>
  <c r="Q532" i="4"/>
  <c r="BE724" i="4" l="1"/>
  <c r="BF324" i="4"/>
  <c r="BE243" i="4"/>
  <c r="BE327" i="4"/>
  <c r="BE325" i="4"/>
  <c r="BF241" i="4"/>
  <c r="BF231" i="4"/>
  <c r="O327" i="4"/>
  <c r="BF335" i="4" s="1"/>
  <c r="BF322" i="4"/>
  <c r="BE321" i="4"/>
  <c r="BF242" i="4"/>
  <c r="BF206" i="4"/>
  <c r="BE289" i="4"/>
  <c r="BF288" i="4"/>
  <c r="BF194" i="4"/>
  <c r="BF292" i="4"/>
  <c r="BE294" i="4"/>
  <c r="BF295" i="4"/>
  <c r="BE290" i="4"/>
  <c r="BF290" i="4"/>
  <c r="BF296" i="4"/>
  <c r="BE298" i="4"/>
  <c r="BF286" i="4"/>
  <c r="BF207" i="4"/>
  <c r="BE297" i="4"/>
  <c r="BF297" i="4"/>
  <c r="BE200" i="4"/>
  <c r="BF205" i="4"/>
  <c r="K327" i="4"/>
  <c r="BF299" i="4" s="1"/>
  <c r="BF204" i="4"/>
  <c r="BE293" i="4"/>
  <c r="BF293" i="4"/>
  <c r="BE203" i="4"/>
  <c r="BF202" i="4"/>
  <c r="BF201" i="4"/>
  <c r="BE195" i="4"/>
  <c r="K303" i="4"/>
  <c r="BF208" i="4" s="1"/>
  <c r="BE197" i="4"/>
  <c r="BE198" i="4"/>
  <c r="BE199" i="4"/>
  <c r="BF199" i="4"/>
  <c r="BF196" i="4"/>
  <c r="BE196" i="4"/>
  <c r="BF240" i="4"/>
  <c r="BE238" i="4"/>
  <c r="BF236" i="4"/>
  <c r="BF239" i="4"/>
  <c r="BF237" i="4"/>
  <c r="BF232" i="4"/>
  <c r="BF235" i="4"/>
  <c r="BE235" i="4"/>
  <c r="O303" i="4"/>
  <c r="BE244" i="4" s="1"/>
  <c r="BE234" i="4"/>
  <c r="BF233" i="4"/>
  <c r="BE233" i="4"/>
  <c r="BE230" i="4"/>
  <c r="BF230" i="4"/>
  <c r="BF785" i="4"/>
  <c r="BE785" i="4"/>
  <c r="BF728" i="4"/>
  <c r="BE728" i="4"/>
  <c r="BE722" i="4"/>
  <c r="BF722" i="4"/>
  <c r="BF699" i="4"/>
  <c r="BE699" i="4"/>
  <c r="BE385" i="4"/>
  <c r="BF385" i="4"/>
  <c r="BE726" i="4"/>
  <c r="BF726" i="4"/>
  <c r="BF731" i="4"/>
  <c r="BE731" i="4"/>
  <c r="BF780" i="4"/>
  <c r="BE780" i="4"/>
  <c r="BF721" i="4"/>
  <c r="BE721" i="4"/>
  <c r="BF390" i="4"/>
  <c r="BE390" i="4"/>
  <c r="BE49" i="4"/>
  <c r="BF49" i="4"/>
  <c r="BE48" i="4"/>
  <c r="BF48" i="4"/>
  <c r="BE723" i="4"/>
  <c r="BF723" i="4"/>
  <c r="BF47" i="4"/>
  <c r="BE47" i="4"/>
  <c r="BF729" i="4"/>
  <c r="BE729" i="4"/>
  <c r="BF142" i="4"/>
  <c r="BE142" i="4"/>
  <c r="J188" i="4"/>
  <c r="BF129" i="4"/>
  <c r="BE129" i="4"/>
  <c r="BF41" i="4"/>
  <c r="BE41" i="4"/>
  <c r="BF50" i="4"/>
  <c r="BE50" i="4"/>
  <c r="BE380" i="4"/>
  <c r="BF380" i="4"/>
  <c r="K248" i="4"/>
  <c r="BE664" i="4"/>
  <c r="BF664" i="4"/>
  <c r="BF556" i="4"/>
  <c r="BE556" i="4"/>
  <c r="BE38" i="4"/>
  <c r="BF38" i="4"/>
  <c r="BF620" i="4"/>
  <c r="BE620" i="4"/>
  <c r="BF725" i="4"/>
  <c r="BE725" i="4"/>
  <c r="BE668" i="4"/>
  <c r="BF668" i="4"/>
  <c r="BE686" i="4"/>
  <c r="BF686" i="4"/>
  <c r="J174" i="4"/>
  <c r="BE77" i="4"/>
  <c r="BF77" i="4"/>
  <c r="BF39" i="4"/>
  <c r="BE39" i="4"/>
  <c r="BE40" i="4"/>
  <c r="BF40" i="4"/>
  <c r="BE335" i="4" l="1"/>
  <c r="BE299" i="4"/>
  <c r="BE208" i="4"/>
  <c r="BF244" i="4"/>
  <c r="BF673" i="4"/>
  <c r="BE673" i="4"/>
  <c r="BE730" i="4"/>
  <c r="BF730" i="4"/>
  <c r="BF586" i="4"/>
  <c r="BE586"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<sst xmlns="http://schemas.openxmlformats.org/spreadsheetml/2006/main" count="4775" uniqueCount="2017">
  <si>
    <t>ALL</t>
  </si>
  <si>
    <t>Instructions for filling Excel Form</t>
  </si>
  <si>
    <t>Use MS Excel Version 2021+ / Office 365 to edit this excel. 
Some of the excel features are not supported in older versions of MS Excel. This may result into unwanted/ incorrect data interpretation and may result in to parsing failures or business validation failures.</t>
  </si>
  <si>
    <r>
      <rPr>
        <sz val="12"/>
        <color rgb="FF000000"/>
        <rFont val="Aptos Display"/>
        <family val="2"/>
      </rPr>
      <t xml:space="preserve">This is a </t>
    </r>
    <r>
      <rPr>
        <b/>
        <sz val="12"/>
        <color rgb="FF000000"/>
        <rFont val="Aptos Display"/>
        <family val="2"/>
      </rPr>
      <t>Protected</t>
    </r>
    <r>
      <rPr>
        <sz val="12"/>
        <color rgb="FF000000"/>
        <rFont val="Aptos Display"/>
        <family val="2"/>
      </rPr>
      <t xml:space="preserve"> Excel. Do not attempt to modify structure / formatting of the excel.</t>
    </r>
  </si>
  <si>
    <r>
      <rPr>
        <sz val="12"/>
        <color rgb="FF000000"/>
        <rFont val="Aptos Display"/>
        <family val="2"/>
      </rPr>
      <t xml:space="preserve">Please refrain from using </t>
    </r>
    <r>
      <rPr>
        <b/>
        <sz val="12"/>
        <color rgb="FF000000"/>
        <rFont val="Aptos Display"/>
        <family val="2"/>
      </rPr>
      <t>Cut/Copy/Paste</t>
    </r>
    <r>
      <rPr>
        <sz val="12"/>
        <color rgb="FF000000"/>
        <rFont val="Aptos Display"/>
        <family val="2"/>
      </rPr>
      <t xml:space="preserve"> operations. These may cause </t>
    </r>
    <r>
      <rPr>
        <b/>
        <sz val="12"/>
        <color rgb="FF000000"/>
        <rFont val="Aptos Display"/>
        <family val="2"/>
      </rPr>
      <t>loss modification of internal calculations/formulas</t>
    </r>
    <r>
      <rPr>
        <sz val="12"/>
        <color rgb="FF000000"/>
        <rFont val="Aptos Display"/>
        <family val="2"/>
      </rPr>
      <t xml:space="preserve"> and will result into mal-formed data in the excel file. 
This may result in to upload failure or incorrect data upload/filing.</t>
    </r>
  </si>
  <si>
    <t>Excel data validations: Basic data validations are enforced in excel.</t>
  </si>
  <si>
    <t>Following are some examples of basic data validations –</t>
  </si>
  <si>
    <r>
      <rPr>
        <sz val="12"/>
        <color rgb="FF000000"/>
        <rFont val="Aptos Display"/>
        <family val="2"/>
      </rPr>
      <t xml:space="preserve"> i.</t>
    </r>
    <r>
      <rPr>
        <b/>
        <sz val="12"/>
        <color rgb="FF000000"/>
        <rFont val="Times New Roman"/>
        <family val="1"/>
      </rPr>
      <t xml:space="preserve"> </t>
    </r>
    <r>
      <rPr>
        <sz val="12"/>
        <color rgb="FF000000"/>
        <rFont val="Aptos Display"/>
        <family val="2"/>
      </rPr>
      <t xml:space="preserve">Amount fields must be between </t>
    </r>
    <r>
      <rPr>
        <b/>
        <sz val="12"/>
        <color rgb="FF000000"/>
        <rFont val="Aptos Display"/>
        <family val="2"/>
      </rPr>
      <t>-999999999999999.99 and 999999999999999.99</t>
    </r>
  </si>
  <si>
    <r>
      <rPr>
        <sz val="12"/>
        <color rgb="FF000000"/>
        <rFont val="Aptos Display"/>
        <family val="2"/>
      </rPr>
      <t xml:space="preserve"> ii.</t>
    </r>
    <r>
      <rPr>
        <b/>
        <sz val="12"/>
        <color rgb="FF000000"/>
        <rFont val="Times New Roman"/>
        <family val="1"/>
      </rPr>
      <t xml:space="preserve"> </t>
    </r>
    <r>
      <rPr>
        <sz val="12"/>
        <color rgb="FF000000"/>
        <rFont val="Aptos Display"/>
        <family val="2"/>
      </rPr>
      <t>Text fields with length validations (</t>
    </r>
    <r>
      <rPr>
        <b/>
        <sz val="12"/>
        <color rgb="FF000000"/>
        <rFont val="Aptos Display"/>
        <family val="2"/>
      </rPr>
      <t>maximum 250/500 characters</t>
    </r>
    <r>
      <rPr>
        <sz val="12"/>
        <color rgb="FF000000"/>
        <rFont val="Aptos Display"/>
        <family val="2"/>
      </rPr>
      <t>) etc.</t>
    </r>
  </si>
  <si>
    <r>
      <rPr>
        <sz val="12"/>
        <color rgb="FF000000"/>
        <rFont val="Aptos Display"/>
        <family val="2"/>
      </rPr>
      <t>'</t>
    </r>
    <r>
      <rPr>
        <b/>
        <sz val="12"/>
        <color rgb="FF000000"/>
        <rFont val="Aptos Display"/>
        <family val="2"/>
      </rPr>
      <t>0' (zero)</t>
    </r>
    <r>
      <rPr>
        <sz val="12"/>
        <color rgb="FF000000"/>
        <rFont val="Aptos Display"/>
        <family val="2"/>
      </rPr>
      <t xml:space="preserve"> is considered as a valid value. If user does not want to provide any value, then user should leave the field blank.</t>
    </r>
  </si>
  <si>
    <r>
      <rPr>
        <sz val="12"/>
        <color rgb="FF000000"/>
        <rFont val="Aptos Display"/>
        <family val="2"/>
      </rPr>
      <t xml:space="preserve">Fields marked in </t>
    </r>
    <r>
      <rPr>
        <b/>
        <sz val="12"/>
        <color rgb="FF000000"/>
        <rFont val="Aptos Display"/>
        <family val="2"/>
      </rPr>
      <t>Grey</t>
    </r>
    <r>
      <rPr>
        <sz val="12"/>
        <color rgb="FF000000"/>
        <rFont val="Aptos Display"/>
        <family val="2"/>
      </rPr>
      <t xml:space="preserve"> colour are read only fields. User will not be able to edit these fields.</t>
    </r>
  </si>
  <si>
    <r>
      <rPr>
        <sz val="12"/>
        <color rgb="FF000000"/>
        <rFont val="Aptos Display"/>
        <family val="2"/>
      </rPr>
      <t>Fields marked in</t>
    </r>
    <r>
      <rPr>
        <b/>
        <sz val="12"/>
        <color rgb="FF000000"/>
        <rFont val="Aptos Display"/>
        <family val="2"/>
      </rPr>
      <t xml:space="preserve"> Blue</t>
    </r>
    <r>
      <rPr>
        <sz val="12"/>
        <color rgb="FF000000"/>
        <rFont val="Aptos Display"/>
        <family val="2"/>
      </rPr>
      <t xml:space="preserve"> colour are editable fields. User should enter a valid value.</t>
    </r>
  </si>
  <si>
    <r>
      <rPr>
        <sz val="12"/>
        <color rgb="FF000000"/>
        <rFont val="Aptos Display"/>
        <family val="2"/>
      </rPr>
      <t xml:space="preserve">Please enter date in </t>
    </r>
    <r>
      <rPr>
        <b/>
        <sz val="12"/>
        <color rgb="FF000000"/>
        <rFont val="Aptos Display"/>
        <family val="2"/>
      </rPr>
      <t>DD/MM/YYYY</t>
    </r>
    <r>
      <rPr>
        <sz val="12"/>
        <color rgb="FF000000"/>
        <rFont val="Aptos Display"/>
        <family val="2"/>
      </rPr>
      <t xml:space="preserve"> Format</t>
    </r>
  </si>
  <si>
    <t>After filling in all the data and uploading the excel, the Excel will be validated for-</t>
  </si>
  <si>
    <r>
      <rPr>
        <b/>
        <sz val="12"/>
        <color rgb="FF000000"/>
        <rFont val="Aptos Display"/>
        <family val="2"/>
      </rPr>
      <t>a.</t>
    </r>
    <r>
      <rPr>
        <sz val="12"/>
        <color rgb="FF000000"/>
        <rFont val="Times New Roman"/>
        <family val="1"/>
      </rPr>
      <t> </t>
    </r>
    <r>
      <rPr>
        <b/>
        <sz val="12"/>
        <color rgb="FF000000"/>
        <rFont val="Aptos Display"/>
        <family val="2"/>
      </rPr>
      <t>Malicious content</t>
    </r>
    <r>
      <rPr>
        <sz val="12"/>
        <color rgb="FF000000"/>
        <rFont val="Aptos Display"/>
        <family val="2"/>
      </rPr>
      <t xml:space="preserve"> - Do not attempt to </t>
    </r>
    <r>
      <rPr>
        <b/>
        <sz val="12"/>
        <color rgb="FF000000"/>
        <rFont val="Aptos Display"/>
        <family val="2"/>
      </rPr>
      <t>alter the format</t>
    </r>
    <r>
      <rPr>
        <sz val="12"/>
        <color rgb="FF000000"/>
        <rFont val="Aptos Display"/>
        <family val="2"/>
      </rPr>
      <t xml:space="preserve">, add any </t>
    </r>
    <r>
      <rPr>
        <b/>
        <sz val="12"/>
        <color rgb="FF000000"/>
        <rFont val="Aptos Display"/>
        <family val="2"/>
      </rPr>
      <t>macros</t>
    </r>
    <r>
      <rPr>
        <sz val="12"/>
        <color rgb="FF000000"/>
        <rFont val="Aptos Display"/>
        <family val="2"/>
      </rPr>
      <t xml:space="preserve"> to the excel. (Macros are not allowed)</t>
    </r>
  </si>
  <si>
    <t xml:space="preserve">b. Version number -   User should update the latest downloaded file and upload the same. Every time user submits the form in offline portal, new excel gets generated with new version number. </t>
  </si>
  <si>
    <t>c. Excel validations -  Every time user uploads the filled excel, it will be validated for integrity and structure of the excel. If case the validations fail, user will not be able to proceed with the file and is expected to 
   download the latest file, fill it and resubmit.</t>
  </si>
  <si>
    <r>
      <rPr>
        <b/>
        <sz val="12"/>
        <color rgb="FF000000"/>
        <rFont val="Aptos Display"/>
        <family val="2"/>
      </rPr>
      <t>Data Enrichment</t>
    </r>
    <r>
      <rPr>
        <sz val="12"/>
        <color rgb="FF000000"/>
        <rFont val="Aptos Display"/>
        <family val="2"/>
      </rPr>
      <t xml:space="preserve"> - After uploading the excel, data enrichment will be performed it two phases - </t>
    </r>
  </si>
  <si>
    <t>a. Before business validations - Populating data based on key fields. For example - Populating product details depending on product code, company details using CIN, director details using din  
   etc. 
   Any failures / errors in this scenario will result in upload failure and user will be prompted to correct those errors. 
   *The Business validations will trigger only when all such enrichment errors are resolved.
   Please refer to below mentioned list of fields specific to this form and make sure that all the fields are filled with proper data before uploading the excel.</t>
  </si>
  <si>
    <t>b. After business validation - Adjusting the date time to corrected format for PDF generations, clearing unwanted data etc. Any failures in this scenario will result into technical error. 
   In this scenario user is requested to connect with support to resolve the issue</t>
  </si>
  <si>
    <r>
      <rPr>
        <b/>
        <sz val="12"/>
        <color rgb="FF000000"/>
        <rFont val="Aptos Display"/>
        <family val="2"/>
      </rPr>
      <t>Business validations</t>
    </r>
    <r>
      <rPr>
        <sz val="12"/>
        <color rgb="FF000000"/>
        <rFont val="Aptos Display"/>
        <family val="2"/>
      </rPr>
      <t xml:space="preserve"> - After uploading the excel, business validations will be performed to validate the data according to the business / functional rules specified by the Honourable Ministry of Corporate Affairs.</t>
    </r>
  </si>
  <si>
    <r>
      <rPr>
        <b/>
        <sz val="12"/>
        <color rgb="FF000000"/>
        <rFont val="Aptos Display"/>
        <family val="2"/>
      </rPr>
      <t>a.</t>
    </r>
    <r>
      <rPr>
        <sz val="12"/>
        <color rgb="FF000000"/>
        <rFont val="Times New Roman"/>
        <family val="1"/>
      </rPr>
      <t xml:space="preserve"> </t>
    </r>
    <r>
      <rPr>
        <sz val="12"/>
        <color rgb="FF000000"/>
        <rFont val="Aptos Display"/>
        <family val="2"/>
      </rPr>
      <t>If any of the rules fail, an error text file will be generated which user can download.</t>
    </r>
  </si>
  <si>
    <r>
      <rPr>
        <b/>
        <sz val="12"/>
        <color rgb="FF000000"/>
        <rFont val="Aptos Display"/>
        <family val="2"/>
      </rPr>
      <t>b.</t>
    </r>
    <r>
      <rPr>
        <sz val="12"/>
        <color rgb="FF000000"/>
        <rFont val="Times New Roman"/>
        <family val="1"/>
      </rPr>
      <t xml:space="preserve"> </t>
    </r>
    <r>
      <rPr>
        <sz val="12"/>
        <color rgb="FF000000"/>
        <rFont val="Aptos Display"/>
        <family val="2"/>
      </rPr>
      <t>User will have to fix the errors specified in the text file and re-upload the updated excel file.</t>
    </r>
  </si>
  <si>
    <r>
      <rPr>
        <b/>
        <sz val="12"/>
        <color rgb="FF000000"/>
        <rFont val="Aptos Display"/>
        <family val="2"/>
      </rPr>
      <t>c.</t>
    </r>
    <r>
      <rPr>
        <sz val="12"/>
        <color rgb="FF000000"/>
        <rFont val="Times New Roman"/>
        <family val="1"/>
      </rPr>
      <t xml:space="preserve"> </t>
    </r>
    <r>
      <rPr>
        <sz val="12"/>
        <color rgb="FF000000"/>
        <rFont val="Aptos Display"/>
        <family val="2"/>
      </rPr>
      <t xml:space="preserve">Steps </t>
    </r>
    <r>
      <rPr>
        <b/>
        <sz val="12"/>
        <color rgb="FF000000"/>
        <rFont val="Aptos Display"/>
        <family val="2"/>
      </rPr>
      <t>a</t>
    </r>
    <r>
      <rPr>
        <sz val="12"/>
        <color rgb="FF000000"/>
        <rFont val="Aptos Display"/>
        <family val="2"/>
      </rPr>
      <t xml:space="preserve"> and </t>
    </r>
    <r>
      <rPr>
        <b/>
        <sz val="12"/>
        <color rgb="FF000000"/>
        <rFont val="Aptos Display"/>
        <family val="2"/>
      </rPr>
      <t>b</t>
    </r>
    <r>
      <rPr>
        <sz val="12"/>
        <color rgb="FF000000"/>
        <rFont val="Aptos Display"/>
        <family val="2"/>
      </rPr>
      <t xml:space="preserve"> will be repeated un-till all the business validation errors are fixed by the user.</t>
    </r>
  </si>
  <si>
    <t>After successful upload of the excel, user will then be prompted to update the declaration section on the portal and proceed with further filing journey.</t>
  </si>
  <si>
    <t>Business validations will be triggered only after valid data is filled in below mentioned fields before uploading the excel</t>
  </si>
  <si>
    <t>AOC4</t>
  </si>
  <si>
    <r>
      <rPr>
        <sz val="12"/>
        <color rgb="FF000000"/>
        <rFont val="Aptos Display"/>
        <family val="2"/>
      </rPr>
      <t xml:space="preserve">Please enter valid </t>
    </r>
    <r>
      <rPr>
        <b/>
        <sz val="12"/>
        <color rgb="FF000000"/>
        <rFont val="Aptos Display"/>
        <family val="2"/>
      </rPr>
      <t>Product or service category code (ITC/ NPCS 4 digit code)</t>
    </r>
    <r>
      <rPr>
        <sz val="12"/>
        <color rgb="FF000000"/>
        <rFont val="Aptos Display"/>
        <family val="2"/>
      </rPr>
      <t xml:space="preserve"> under IV Details related to principal products or services of the company for all the applicable rows if 
*Total number of product/ services category(ies) is greater than zero</t>
    </r>
  </si>
  <si>
    <t>2</t>
  </si>
  <si>
    <r>
      <rPr>
        <sz val="12"/>
        <color rgb="FF000000"/>
        <rFont val="Aptos Display"/>
        <family val="2"/>
      </rPr>
      <t xml:space="preserve">Please enter valid </t>
    </r>
    <r>
      <rPr>
        <b/>
        <sz val="12"/>
        <color rgb="FF000000"/>
        <rFont val="Aptos Display"/>
        <family val="2"/>
      </rPr>
      <t>*Director identification number of the director; or PAN of the manager or CEO or CFO or Interim Resolution Professional (IRP) or Resolution Professional (RP) or Liquidator or Membership number of the secretary</t>
    </r>
    <r>
      <rPr>
        <sz val="12"/>
        <color rgb="FF000000"/>
        <rFont val="Aptos Display"/>
        <family val="2"/>
      </rPr>
      <t xml:space="preserve"> under Declaration</t>
    </r>
  </si>
  <si>
    <t>AOC1</t>
  </si>
  <si>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of subsidiary company under Details of Subsidiaries for all applicable rows if 1. Number of subsidiaries is greater than zero</t>
    </r>
  </si>
  <si>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under Details of Subsidiaries for all applicable rows if 2 Number of subsidiaries which are yet to commence operations is greater than zero</t>
    </r>
  </si>
  <si>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under Details of Subsidiaries for all applicable rows if 3 Number of subsidiaries which have been liquidated or have ceased to be a subsidiary during the year is greater than zero</t>
    </r>
  </si>
  <si>
    <r>
      <rPr>
        <sz val="12"/>
        <color rgb="FF000000"/>
        <rFont val="Aptos Display"/>
        <family val="2"/>
      </rPr>
      <t xml:space="preserve">Please enter valid </t>
    </r>
    <r>
      <rPr>
        <b/>
        <sz val="12"/>
        <color rgb="FF000000"/>
        <rFont val="Aptos Display"/>
        <family val="2"/>
      </rPr>
      <t>*CIN/ any other registration number</t>
    </r>
    <r>
      <rPr>
        <sz val="12"/>
        <color rgb="FF000000"/>
        <rFont val="Aptos Display"/>
        <family val="2"/>
      </rPr>
      <t xml:space="preserve"> under Details of Subsidiaries for all applicable rows if 5 Number of associates or joint ventures which are yet to commence operations is greater than zero</t>
    </r>
  </si>
  <si>
    <r>
      <rPr>
        <sz val="12"/>
        <color rgb="FF000000"/>
        <rFont val="Aptos Display"/>
        <family val="2"/>
      </rPr>
      <t xml:space="preserve">Please enter valid </t>
    </r>
    <r>
      <rPr>
        <b/>
        <sz val="12"/>
        <color rgb="FF000000"/>
        <rFont val="Aptos Display"/>
        <family val="2"/>
      </rPr>
      <t>*CIN/ any other registration number</t>
    </r>
    <r>
      <rPr>
        <sz val="12"/>
        <color rgb="FF000000"/>
        <rFont val="Aptos Display"/>
        <family val="2"/>
      </rPr>
      <t xml:space="preserve"> under Details of Subsidiaries for all applicable rows if 6 Number of associates or joint ventures which have been liquidated or have ceased to be associate or joint venture during the year is greater than zero</t>
    </r>
  </si>
  <si>
    <t>6</t>
  </si>
  <si>
    <t>AOC2</t>
  </si>
  <si>
    <r>
      <rPr>
        <sz val="12"/>
        <color rgb="FF000000"/>
        <rFont val="Aptos Display"/>
        <family val="2"/>
      </rPr>
      <t xml:space="preserve">Please enter valid </t>
    </r>
    <r>
      <rPr>
        <b/>
        <sz val="12"/>
        <color rgb="FF000000"/>
        <rFont val="Aptos Display"/>
        <family val="2"/>
      </rPr>
      <t>*Corporate identity number (CIN) or foreign company registration number (FCRN) or Limited Liability Partnership number (LLPIN) or Foreign Limited Liability Partnership number (FLLPIN) or Permanent Account Number (PAN)/Passport for individuals or any other registration number under</t>
    </r>
    <r>
      <rPr>
        <sz val="12"/>
        <color rgb="FF000000"/>
        <rFont val="Aptos Display"/>
        <family val="2"/>
      </rPr>
      <t xml:space="preserve"> 1.Details of contracts or arrangements or transactions not at arm's length basis. for all applicable rows if *Number of contracts or arrangements or transactions not at arm’s length basis is greater than zero</t>
    </r>
  </si>
  <si>
    <r>
      <rPr>
        <sz val="12"/>
        <color rgb="FF000000"/>
        <rFont val="Aptos Display"/>
        <family val="2"/>
      </rPr>
      <t xml:space="preserve">Please enter valid </t>
    </r>
    <r>
      <rPr>
        <b/>
        <sz val="12"/>
        <color rgb="FF000000"/>
        <rFont val="Aptos Display"/>
        <family val="2"/>
      </rPr>
      <t>*Corporate identity number (CIN) or foreign company registration number (FCRN) or Limited Liability Partnership number (LLPIN) or Foreign Limited Liability Partnership number (FLLPIN) or Permanent Account Number (PAN)/Passport for individuals or any other registration number</t>
    </r>
    <r>
      <rPr>
        <sz val="12"/>
        <color rgb="FF000000"/>
        <rFont val="Aptos Display"/>
        <family val="2"/>
      </rPr>
      <t xml:space="preserve"> under 2.Details of material contracts or arrangement or transactions at arm's length basis. for all applicable rows if Number of material contracts or arrangements or transactions at arm’s length basis is greater than zero</t>
    </r>
  </si>
  <si>
    <t>3</t>
  </si>
  <si>
    <t>AOC4NBFC</t>
  </si>
  <si>
    <r>
      <rPr>
        <sz val="12"/>
        <color rgb="FF000000"/>
        <rFont val="Aptos Display"/>
        <family val="2"/>
      </rPr>
      <t xml:space="preserve">Please enter valid </t>
    </r>
    <r>
      <rPr>
        <b/>
        <sz val="12"/>
        <color rgb="FF000000"/>
        <rFont val="Aptos Display"/>
        <family val="2"/>
      </rPr>
      <t xml:space="preserve">Product or service category code (ITC/ NPCS 4 digit code) </t>
    </r>
    <r>
      <rPr>
        <sz val="12"/>
        <color rgb="FF000000"/>
        <rFont val="Aptos Display"/>
        <family val="2"/>
      </rPr>
      <t>under III Details related to principal products or services of the company for all the applicable rows if 
*Total number of product/ services category(ies) is greater than zero</t>
    </r>
  </si>
  <si>
    <t>AOC4CFSNBFC</t>
  </si>
  <si>
    <t>1</t>
  </si>
  <si>
    <t>AOC4CFS</t>
  </si>
  <si>
    <t>EAuditorStandalone</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</si>
  <si>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Resolution Professional (RP)/ Liquidator</t>
    </r>
    <r>
      <rPr>
        <sz val="12"/>
        <color rgb="FF000000"/>
        <rFont val="Aptos Display"/>
        <family val="2"/>
      </rPr>
      <t xml:space="preserve"> under Declaration by Director</t>
    </r>
  </si>
  <si>
    <t>EAuditorConsolidated</t>
  </si>
  <si>
    <t>Edirector</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</si>
  <si>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Resolution Professional (RP)/ Liquidator</t>
    </r>
    <r>
      <rPr>
        <sz val="12"/>
        <color rgb="FF000000"/>
        <rFont val="Aptos Display"/>
        <family val="2"/>
      </rPr>
      <t xml:space="preserve"> under Declaration</t>
    </r>
  </si>
  <si>
    <t>MGT7</t>
  </si>
  <si>
    <r>
      <rPr>
        <sz val="12"/>
        <color rgb="FF000000"/>
        <rFont val="Aptos Display"/>
        <family val="2"/>
      </rPr>
      <t xml:space="preserve">Please enter valid </t>
    </r>
    <r>
      <rPr>
        <b/>
        <sz val="12"/>
        <color rgb="FF000000"/>
        <rFont val="Aptos Display"/>
        <family val="2"/>
      </rPr>
      <t xml:space="preserve">CIN of the Registrar and Transfer Agent </t>
    </r>
    <r>
      <rPr>
        <sz val="12"/>
        <color rgb="FF000000"/>
        <rFont val="Aptos Display"/>
        <family val="2"/>
      </rPr>
      <t>under viii Number of Registrar and Transfer Agent for all the applicable rows if viii Number of Registrar and Transfer Agent is greater than zero</t>
    </r>
  </si>
  <si>
    <r>
      <rPr>
        <sz val="12"/>
        <color rgb="FF000000"/>
        <rFont val="Aptos Display"/>
        <family val="2"/>
      </rPr>
      <t xml:space="preserve">Please enter valid </t>
    </r>
    <r>
      <rPr>
        <b/>
        <sz val="12"/>
        <color rgb="FF000000"/>
        <rFont val="Aptos Display"/>
        <family val="2"/>
      </rPr>
      <t xml:space="preserve">CIN /FCRN </t>
    </r>
    <r>
      <rPr>
        <sz val="12"/>
        <color rgb="FF000000"/>
        <rFont val="Aptos Display"/>
        <family val="2"/>
      </rPr>
      <t xml:space="preserve"> under II PRINCIPAL BUSINESS ACTIVITIES OF THE COMPANY for all applicable rows if i *No. of Companies for which information is to be given is greater than zero</t>
    </r>
  </si>
  <si>
    <r>
      <rPr>
        <sz val="12"/>
        <color rgb="FF000000"/>
        <rFont val="Aptos Display"/>
        <family val="2"/>
      </rPr>
      <t xml:space="preserve">Please enter valid </t>
    </r>
    <r>
      <rPr>
        <b/>
        <sz val="12"/>
        <color rgb="FF000000"/>
        <rFont val="Aptos Display"/>
        <family val="2"/>
      </rPr>
      <t xml:space="preserve">(a) DIN/PAN/Membership number of Designated Person </t>
    </r>
    <r>
      <rPr>
        <sz val="12"/>
        <color rgb="FF000000"/>
        <rFont val="Aptos Display"/>
        <family val="2"/>
      </rPr>
      <t>under XVI Declaration under Rule 9(4) of the Companies (Management and Administration) Rules, 2014</t>
    </r>
  </si>
  <si>
    <t>4</t>
  </si>
  <si>
    <t>MGT7A</t>
  </si>
  <si>
    <r>
      <rPr>
        <sz val="12"/>
        <color rgb="FF000000"/>
        <rFont val="Aptos Display"/>
        <family val="2"/>
      </rPr>
      <t xml:space="preserve">Please enter valid </t>
    </r>
    <r>
      <rPr>
        <b/>
        <sz val="12"/>
        <color rgb="FF000000"/>
        <rFont val="Aptos Display"/>
        <family val="2"/>
      </rPr>
      <t xml:space="preserve">CIN /FCRN </t>
    </r>
    <r>
      <rPr>
        <sz val="12"/>
        <color rgb="FF000000"/>
        <rFont val="Aptos Display"/>
        <family val="2"/>
      </rPr>
      <t xml:space="preserve"> under III PARTICULARS OF ASSOCIATE COMPANIES (INCLUDING JOINT VENTURES) (not applicable for OPC) for all applicable rows if i *No. of Companies for which information is to be given is greater than zero</t>
    </r>
  </si>
  <si>
    <r>
      <rPr>
        <sz val="12"/>
        <color rgb="FF000000"/>
        <rFont val="Aptos Display"/>
        <family val="2"/>
      </rPr>
      <t xml:space="preserve">Please enter valid </t>
    </r>
    <r>
      <rPr>
        <b/>
        <sz val="12"/>
        <color rgb="FF000000"/>
        <rFont val="Aptos Display"/>
        <family val="2"/>
      </rPr>
      <t xml:space="preserve">DIN </t>
    </r>
    <r>
      <rPr>
        <sz val="12"/>
        <color rgb="FF000000"/>
        <rFont val="Aptos Display"/>
        <family val="2"/>
      </rPr>
      <t>under C ATTENDANCE OF DIRECTORS (not applicable for OPC) in VII NUMBER OF PROMOTERS, MEMBERS, DEBENTURE HOLDERS for all applicable rows</t>
    </r>
  </si>
  <si>
    <r>
      <rPr>
        <sz val="12"/>
        <color rgb="FF000000"/>
        <rFont val="Aptos Display"/>
        <family val="2"/>
      </rPr>
      <t xml:space="preserve">Please enter valid </t>
    </r>
    <r>
      <rPr>
        <b/>
        <sz val="12"/>
        <color rgb="FF000000"/>
        <rFont val="Aptos Display"/>
        <family val="2"/>
      </rPr>
      <t>(a) DIN/PAN/Membership number of Designated Person</t>
    </r>
    <r>
      <rPr>
        <sz val="12"/>
        <color rgb="FF000000"/>
        <rFont val="Aptos Display"/>
        <family val="2"/>
      </rPr>
      <t xml:space="preserve"> under XV Declaration under Rule 9(4) of the Companies (Management and Administration) Rules, 2014 </t>
    </r>
  </si>
  <si>
    <t>CSR2</t>
  </si>
  <si>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7 (b)(I) Details of CSR amount spent against ongoing projects for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</si>
  <si>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7 (b)(ii) Details of CSR amount spent against other than ongoing projects for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</si>
  <si>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Project ID</t>
    </r>
    <r>
      <rPr>
        <sz val="12"/>
        <color rgb="FF000000"/>
        <rFont val="Aptos Display"/>
        <family val="2"/>
      </rPr>
      <t xml:space="preserve"> under 10 (b) Details of CSR amount spent in the financial year for ongoing projects of the preceding financial year(s) for all applicable rows if Number of Ongoing Projects for the financial year is greater than zero Project Id shall be in the format FY&lt;Financial year end date&gt;__Sr No for each company. Project related information will be populated based on the given Project ID</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</si>
  <si>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10 (c)(iii) Details of amount spent against new ongoing CSR project in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</si>
  <si>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10 (c)(iv) Details of amount spent against new other than ongoing projects in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</si>
  <si>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11 Details of amount spent against CSR projects in the financial year if Number of CSR Projects is greater than zero and if "No"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</si>
  <si>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Pin code</t>
    </r>
    <r>
      <rPr>
        <sz val="12"/>
        <color rgb="FF000000"/>
        <rFont val="Aptos Display"/>
        <family val="2"/>
      </rPr>
      <t xml:space="preserve"> of the property or asset(s) under Details of entity/ Authority/ beneficiary of the registered owner Mode of Implementation - Through Implementing Agency for all applicable Asset Details under Capital assets acquired through CSR if 12 Whether any capital assets have been created or acquired through CSR spent in the financial year is set to "</t>
    </r>
    <r>
      <rPr>
        <b/>
        <sz val="12"/>
        <color rgb="FF000000"/>
        <rFont val="Aptos Display"/>
        <family val="2"/>
      </rPr>
      <t>Yes</t>
    </r>
    <r>
      <rPr>
        <sz val="12"/>
        <color rgb="FF000000"/>
        <rFont val="Aptos Display"/>
        <family val="2"/>
      </rPr>
      <t>" and If yes, enter the number of Capital assets created/ acquired is greater than zero.</t>
    </r>
  </si>
  <si>
    <r>
      <rPr>
        <sz val="12"/>
        <color rgb="FF000000"/>
        <rFont val="Aptos Display"/>
        <family val="2"/>
      </rPr>
      <t xml:space="preserve">Please enter valid </t>
    </r>
    <r>
      <rPr>
        <b/>
        <sz val="12"/>
        <color rgb="FF000000"/>
        <rFont val="Aptos Display"/>
        <family val="2"/>
      </rPr>
      <t>CSR Registration Number, if applicable</t>
    </r>
    <r>
      <rPr>
        <sz val="12"/>
        <color rgb="FF000000"/>
        <rFont val="Aptos Display"/>
        <family val="2"/>
      </rPr>
      <t xml:space="preserve"> under Details of entity/ Authority/ beneficiary of the registered owner Mode of Implementation - Through Implementing Agency for all applicable Asset Details under Capital assets acquired through CSR if 12 Whether any capital assets have been created or acquired through CSR spent in the financial year is set to "</t>
    </r>
    <r>
      <rPr>
        <b/>
        <sz val="12"/>
        <color rgb="FF000000"/>
        <rFont val="Aptos Display"/>
        <family val="2"/>
      </rPr>
      <t>Yes</t>
    </r>
    <r>
      <rPr>
        <sz val="12"/>
        <color rgb="FF000000"/>
        <rFont val="Aptos Display"/>
        <family val="2"/>
      </rPr>
      <t>" and If yes, enter the number of Capital assets created/ acquired is greater than zero.</t>
    </r>
  </si>
  <si>
    <t>9</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</si>
  <si>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or Resolution Professional (RP) or Liquidator</t>
    </r>
    <r>
      <rPr>
        <sz val="12"/>
        <color rgb="FF000000"/>
        <rFont val="Aptos Display"/>
        <family val="2"/>
      </rPr>
      <t xml:space="preserve"> under Declaration</t>
    </r>
  </si>
  <si>
    <t>For form filing proceed to next tab</t>
  </si>
  <si>
    <t>National_Stock_Exchange</t>
  </si>
  <si>
    <t>Bombay_Stock_Exchange</t>
  </si>
  <si>
    <t>Commodity_Stock_Exchange</t>
  </si>
  <si>
    <t>Others</t>
  </si>
  <si>
    <t>Main Activity group code</t>
  </si>
  <si>
    <t>Description  of  Main Activity group</t>
  </si>
  <si>
    <t>Business Activity Code</t>
  </si>
  <si>
    <t xml:space="preserve">Description  of Business Activity  </t>
  </si>
  <si>
    <t>A</t>
  </si>
  <si>
    <t>B</t>
  </si>
  <si>
    <t>C</t>
  </si>
  <si>
    <t>D</t>
  </si>
  <si>
    <t>E</t>
  </si>
  <si>
    <t>F</t>
  </si>
  <si>
    <t>G</t>
  </si>
  <si>
    <t>H</t>
  </si>
  <si>
    <t>I</t>
  </si>
  <si>
    <t>J</t>
  </si>
  <si>
    <t>K</t>
  </si>
  <si>
    <t>L</t>
  </si>
  <si>
    <t>M</t>
  </si>
  <si>
    <t>N</t>
  </si>
  <si>
    <t>O</t>
  </si>
  <si>
    <t>P</t>
  </si>
  <si>
    <t>Q</t>
  </si>
  <si>
    <t>R</t>
  </si>
  <si>
    <t>S</t>
  </si>
  <si>
    <t>A1024 - National Stock Exchange (NSE)</t>
  </si>
  <si>
    <t>A1 - Bombay Stock Exchange (BSE)</t>
  </si>
  <si>
    <t>A1025 - Commodity Stock Exchange (MCX)</t>
  </si>
  <si>
    <t>A1026 - Others</t>
  </si>
  <si>
    <t>Agriculture, forestry, fishing</t>
  </si>
  <si>
    <t>01</t>
  </si>
  <si>
    <t>Crop and animal production, hunting and related service activities</t>
  </si>
  <si>
    <t>05</t>
  </si>
  <si>
    <t>10</t>
  </si>
  <si>
    <t>35</t>
  </si>
  <si>
    <t>36</t>
  </si>
  <si>
    <t>41</t>
  </si>
  <si>
    <t>45</t>
  </si>
  <si>
    <t>49</t>
  </si>
  <si>
    <t>55</t>
  </si>
  <si>
    <t>58</t>
  </si>
  <si>
    <t>64</t>
  </si>
  <si>
    <t>68</t>
  </si>
  <si>
    <t>69</t>
  </si>
  <si>
    <t>77</t>
  </si>
  <si>
    <t>84</t>
  </si>
  <si>
    <t>85</t>
  </si>
  <si>
    <t>86</t>
  </si>
  <si>
    <t>90</t>
  </si>
  <si>
    <t>94</t>
  </si>
  <si>
    <t>Mining and quarrying</t>
  </si>
  <si>
    <t>02</t>
  </si>
  <si>
    <t>Forestry and logging</t>
  </si>
  <si>
    <t>06</t>
  </si>
  <si>
    <t>11</t>
  </si>
  <si>
    <t>37</t>
  </si>
  <si>
    <t>42</t>
  </si>
  <si>
    <t>46</t>
  </si>
  <si>
    <t>50</t>
  </si>
  <si>
    <t>56</t>
  </si>
  <si>
    <t>59</t>
  </si>
  <si>
    <t>65</t>
  </si>
  <si>
    <t>70</t>
  </si>
  <si>
    <t>78</t>
  </si>
  <si>
    <t>87</t>
  </si>
  <si>
    <t>91</t>
  </si>
  <si>
    <t>Manufacturing</t>
  </si>
  <si>
    <t>03</t>
  </si>
  <si>
    <t>Fishing and aquaculture</t>
  </si>
  <si>
    <t>07</t>
  </si>
  <si>
    <t>12</t>
  </si>
  <si>
    <t>38</t>
  </si>
  <si>
    <t>43</t>
  </si>
  <si>
    <t>47</t>
  </si>
  <si>
    <t>51</t>
  </si>
  <si>
    <t>60</t>
  </si>
  <si>
    <t>66</t>
  </si>
  <si>
    <t>71</t>
  </si>
  <si>
    <t>79</t>
  </si>
  <si>
    <t>88</t>
  </si>
  <si>
    <t>92</t>
  </si>
  <si>
    <t>Electricity, gas, steam and air condition supply</t>
  </si>
  <si>
    <t>Mining of Coal and lignite</t>
  </si>
  <si>
    <t>08</t>
  </si>
  <si>
    <t>13</t>
  </si>
  <si>
    <t>39</t>
  </si>
  <si>
    <t>52</t>
  </si>
  <si>
    <t>61</t>
  </si>
  <si>
    <t>72</t>
  </si>
  <si>
    <t>80</t>
  </si>
  <si>
    <t>93</t>
  </si>
  <si>
    <t>Water supply, sewerage and waste management and remediation activities</t>
  </si>
  <si>
    <t>Extraction of Crude Petroleum &amp; Natural gas</t>
  </si>
  <si>
    <t>09</t>
  </si>
  <si>
    <t>14</t>
  </si>
  <si>
    <t>53</t>
  </si>
  <si>
    <t>62</t>
  </si>
  <si>
    <t>73</t>
  </si>
  <si>
    <t>81</t>
  </si>
  <si>
    <t>Construction</t>
  </si>
  <si>
    <t>Mining of Metal Ores</t>
  </si>
  <si>
    <t>15</t>
  </si>
  <si>
    <t>63</t>
  </si>
  <si>
    <t>74</t>
  </si>
  <si>
    <t>82</t>
  </si>
  <si>
    <t>National Stock Exchange (NSE)</t>
  </si>
  <si>
    <t>Wholesale and retail trade; repair of motor vehicles and motorcycles</t>
  </si>
  <si>
    <t>Other Mining &amp; Quarrying Activities</t>
  </si>
  <si>
    <t>16</t>
  </si>
  <si>
    <t>75</t>
  </si>
  <si>
    <t>Bombay Stock Exchange (BSE)</t>
  </si>
  <si>
    <t>Transportation and storage</t>
  </si>
  <si>
    <t>Mining Support Services activities</t>
  </si>
  <si>
    <t>17</t>
  </si>
  <si>
    <t>`</t>
  </si>
  <si>
    <t>Commodity Stock Exchange (MCX)</t>
  </si>
  <si>
    <t>Accommodation and Food Services activities</t>
  </si>
  <si>
    <t>Manufacture of Food products</t>
  </si>
  <si>
    <t>18</t>
  </si>
  <si>
    <t>Information and communication</t>
  </si>
  <si>
    <t>Manufacture of Beverages</t>
  </si>
  <si>
    <t>19</t>
  </si>
  <si>
    <t>Financial and insurance activities</t>
  </si>
  <si>
    <t>Manufacture of Tobacco products</t>
  </si>
  <si>
    <t>20</t>
  </si>
  <si>
    <t>Real Estate activities</t>
  </si>
  <si>
    <t>Manufacture of Textiles</t>
  </si>
  <si>
    <t>21</t>
  </si>
  <si>
    <t>Professional, Scientific and Technical activities</t>
  </si>
  <si>
    <t>Manufacture of Wearing Apparel</t>
  </si>
  <si>
    <t>22</t>
  </si>
  <si>
    <t>Administrative and support service activities</t>
  </si>
  <si>
    <t>Manufacture of Leather and related products</t>
  </si>
  <si>
    <t>23</t>
  </si>
  <si>
    <t>Public administration and defence; compulsory social security</t>
  </si>
  <si>
    <t>Manufacture of wood and of products of wood and cork, except furniture; manufacture of articles of straw and plaiting materials</t>
  </si>
  <si>
    <t>24</t>
  </si>
  <si>
    <t>Education</t>
  </si>
  <si>
    <t>Manufacture of paper and paper products</t>
  </si>
  <si>
    <t>25</t>
  </si>
  <si>
    <t>Human health and social work activities</t>
  </si>
  <si>
    <t>Printing and reproduction of recorded media</t>
  </si>
  <si>
    <t>26</t>
  </si>
  <si>
    <t>Arts, entertainment and recreation</t>
  </si>
  <si>
    <t>Manufacture of coke and refined petroleum products</t>
  </si>
  <si>
    <t>27</t>
  </si>
  <si>
    <t>Other services activities</t>
  </si>
  <si>
    <t>Manufacture of chemicals and chemical products</t>
  </si>
  <si>
    <t>28</t>
  </si>
  <si>
    <t>Manufacture of pharmaceuticals, medicinal chemical and botanical products</t>
  </si>
  <si>
    <t>29</t>
  </si>
  <si>
    <t>Manufacture of rubber and plastics products</t>
  </si>
  <si>
    <t>30</t>
  </si>
  <si>
    <t>Manufacture of other non-metallic mineral products</t>
  </si>
  <si>
    <t>31</t>
  </si>
  <si>
    <t>Manufacture of basic metals</t>
  </si>
  <si>
    <t>32</t>
  </si>
  <si>
    <t>Manufacture of fabricated metal products, except machinery and equipment</t>
  </si>
  <si>
    <t>33</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</si>
  <si>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</si>
  <si>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</si>
  <si>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</si>
  <si>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</si>
  <si>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</si>
  <si>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</si>
  <si>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</si>
  <si>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</si>
  <si>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Electric power generation, transmission and distribution</t>
  </si>
  <si>
    <t>Water collection, treatment and supply</t>
  </si>
  <si>
    <t>Sewerage</t>
  </si>
  <si>
    <t xml:space="preserve">Waste collection, treatment and disposal activities, materials recovery </t>
  </si>
  <si>
    <t>Remediation activities and other waste management services</t>
  </si>
  <si>
    <t>Construction of Buildings</t>
  </si>
  <si>
    <t>Civil Engineering</t>
  </si>
  <si>
    <t>Specialized Construction Activities</t>
  </si>
  <si>
    <t>Wholesale trade, except of motor vehicles and motorcycleS</t>
  </si>
  <si>
    <t>Retail trade, except of motor vehicles and motorcycles</t>
  </si>
  <si>
    <t>Land Transport and transport via pipelines</t>
  </si>
  <si>
    <t>Water transport</t>
  </si>
  <si>
    <t>Air transport</t>
  </si>
  <si>
    <t>Warehousing and support activities for transportation</t>
  </si>
  <si>
    <t>Postal &amp; Courier activities</t>
  </si>
  <si>
    <t>Accomodation</t>
  </si>
  <si>
    <t>Food and beverage service activities</t>
  </si>
  <si>
    <t>Publishing activities</t>
  </si>
  <si>
    <t>Motion picture, video and television programme production, sound recording and music publishing activities</t>
  </si>
  <si>
    <t>Broadcasting and programming activities</t>
  </si>
  <si>
    <t>Telecommunications</t>
  </si>
  <si>
    <t>Computer programming, consultancy and related activities</t>
  </si>
  <si>
    <t>Information service activities</t>
  </si>
  <si>
    <t>Financial service activities, except insurance and pension funding</t>
  </si>
  <si>
    <t>Insurance, reinsurance and pension funding, except compulsory social security</t>
  </si>
  <si>
    <t>Other financial activities</t>
  </si>
  <si>
    <t>Legal and accounting activities</t>
  </si>
  <si>
    <t>Activities of head offices; management consultancy activities</t>
  </si>
  <si>
    <t>Architecture and engineering activities; technical testing and analysis</t>
  </si>
  <si>
    <t>Scientific research and development</t>
  </si>
  <si>
    <t>Advertising and market research</t>
  </si>
  <si>
    <t>Other professional, scientific and technical activities</t>
  </si>
  <si>
    <t>Veterinary activities</t>
  </si>
  <si>
    <t>Rental and leasing activities</t>
  </si>
  <si>
    <t>Employment activities</t>
  </si>
  <si>
    <t>Travel agency, tour operator and other reservation service activities</t>
  </si>
  <si>
    <t>Security and investigation activities</t>
  </si>
  <si>
    <t>Services to buildings and landscape buildings</t>
  </si>
  <si>
    <t>Office administrative, office support and other business support activities</t>
  </si>
  <si>
    <t>Human Health activities</t>
  </si>
  <si>
    <t xml:space="preserve">Residential care activities </t>
  </si>
  <si>
    <t>Social work activities without accomodation</t>
  </si>
  <si>
    <t>Creative, arts and entertainment activities</t>
  </si>
  <si>
    <t>Library, archives, museums and other cultural activities.</t>
  </si>
  <si>
    <t>Gambling &amp; betting activities</t>
  </si>
  <si>
    <t>Sports activities and amusement and recreation activities</t>
  </si>
  <si>
    <t>Activities of membership organisations</t>
  </si>
  <si>
    <t>Linked Cell</t>
  </si>
  <si>
    <t>Formula</t>
  </si>
  <si>
    <t>Smart Marker</t>
  </si>
  <si>
    <r>
      <rPr>
        <b/>
        <sz val="12"/>
        <color rgb="FF000000"/>
        <rFont val="Calibri"/>
        <family val="2"/>
      </rPr>
      <t>Row Numbe</t>
    </r>
    <r>
      <rPr>
        <b/>
        <sz val="11"/>
        <color rgb="FF000000"/>
        <rFont val="Calibri"/>
        <family val="2"/>
      </rPr>
      <t>r</t>
    </r>
  </si>
  <si>
    <t>datasource</t>
  </si>
  <si>
    <t>datasourceTarget</t>
  </si>
  <si>
    <t>sectionName</t>
  </si>
  <si>
    <t>collectionProperty</t>
  </si>
  <si>
    <t>multiline</t>
  </si>
  <si>
    <t>startRow</t>
  </si>
  <si>
    <t>startCol</t>
  </si>
  <si>
    <t>endRow</t>
  </si>
  <si>
    <t>endCol</t>
  </si>
  <si>
    <t>actualEndRow</t>
  </si>
  <si>
    <t>fieldName</t>
  </si>
  <si>
    <t>startRowOffset</t>
  </si>
  <si>
    <t>valueColumn</t>
  </si>
  <si>
    <t>numeric</t>
  </si>
  <si>
    <t>validations</t>
  </si>
  <si>
    <t>editable</t>
  </si>
  <si>
    <t>restrictEditIfPrePropulated</t>
  </si>
  <si>
    <t>target</t>
  </si>
  <si>
    <t>type</t>
  </si>
  <si>
    <t>valueToRef</t>
  </si>
  <si>
    <t>valueToSet</t>
  </si>
  <si>
    <t>prePopVal</t>
  </si>
  <si>
    <t>linkedRef</t>
  </si>
  <si>
    <t>cellRefEditabilty</t>
  </si>
  <si>
    <t>cellRefErrMsg</t>
  </si>
  <si>
    <t>YesNoOptions</t>
  </si>
  <si>
    <t>TypeOfAnnualFiling</t>
  </si>
  <si>
    <t>CompanySecretary</t>
  </si>
  <si>
    <t>DirectorsRemuneration</t>
  </si>
  <si>
    <t>ClassOfCompany</t>
  </si>
  <si>
    <t>CategoryofCompany</t>
  </si>
  <si>
    <t xml:space="preserve">SubCategoryOfCompany </t>
  </si>
  <si>
    <t>DesignationOnClosureFY</t>
  </si>
  <si>
    <t>Y/N/NO</t>
  </si>
  <si>
    <t>ManagingDirectors</t>
  </si>
  <si>
    <t>targetCell</t>
  </si>
  <si>
    <t>decimalFormat</t>
  </si>
  <si>
    <t>CountryList</t>
  </si>
  <si>
    <t>BusinessActCode</t>
  </si>
  <si>
    <t>BusinessMainActCode</t>
  </si>
  <si>
    <t>RaisedShareCapitalAOC4SmartMarkers</t>
  </si>
  <si>
    <t>RaisedShareCapitalAOC4Check</t>
  </si>
  <si>
    <t>DropDownOfHolidingAndSubsidiaryTable</t>
  </si>
  <si>
    <t>DirectorAndKMPDesignation</t>
  </si>
  <si>
    <t>NatureOfChange</t>
  </si>
  <si>
    <t>DeclarationDesignation</t>
  </si>
  <si>
    <t>ToBeDigitallySignedBy</t>
  </si>
  <si>
    <t>AssosiateFellow</t>
  </si>
  <si>
    <t>Form No. MGT-7</t>
  </si>
  <si>
    <t>BookKeepingInfo</t>
  </si>
  <si>
    <t>bookKeepingInfo</t>
  </si>
  <si>
    <t>StockExchangeDetails</t>
  </si>
  <si>
    <t>currentMgt7Data.formData.stockExchangeDetails</t>
  </si>
  <si>
    <t>sNo</t>
  </si>
  <si>
    <t>requestBody.formData.stockExchangeDetails</t>
  </si>
  <si>
    <t>requestBody.formData.cin</t>
  </si>
  <si>
    <t>Field</t>
  </si>
  <si>
    <t>excelVersionNumber</t>
  </si>
  <si>
    <t>Saint Helena and Dependencies</t>
  </si>
  <si>
    <t>Yes</t>
  </si>
  <si>
    <t>Original</t>
  </si>
  <si>
    <t>Company Secretary</t>
  </si>
  <si>
    <t>Director</t>
  </si>
  <si>
    <t>Private company</t>
  </si>
  <si>
    <t>Company limited by shares</t>
  </si>
  <si>
    <t>Indian Non-Government company</t>
  </si>
  <si>
    <t>Managing director</t>
  </si>
  <si>
    <t>ClassOfShares</t>
  </si>
  <si>
    <t>numEquityOrPreferenceShareInAuthorisedCapital</t>
  </si>
  <si>
    <t>Afghanistan</t>
  </si>
  <si>
    <t>Mauritania</t>
  </si>
  <si>
    <t>Holding</t>
  </si>
  <si>
    <t>Appointment</t>
  </si>
  <si>
    <t>Select</t>
  </si>
  <si>
    <t>Annual Return (other than OPCs and Small Companies)</t>
  </si>
  <si>
    <t>FormData</t>
  </si>
  <si>
    <t>currentMgt7Data.formData</t>
  </si>
  <si>
    <t>RegistrarAndTrasferAgentDetails</t>
  </si>
  <si>
    <t>currentMgt7Data.formData.registrarAndTrasferAgentDetails</t>
  </si>
  <si>
    <t>stockExchangeName</t>
  </si>
  <si>
    <t>requestBody.formData.financialYearFromDate</t>
  </si>
  <si>
    <t>offlineRefNum</t>
  </si>
  <si>
    <t>Jersey</t>
  </si>
  <si>
    <t>No</t>
  </si>
  <si>
    <t>Revised</t>
  </si>
  <si>
    <t>CEO</t>
  </si>
  <si>
    <t>Alternate director</t>
  </si>
  <si>
    <t>Public company</t>
  </si>
  <si>
    <t>Company limited by guarantee</t>
  </si>
  <si>
    <t>Union Government Company</t>
  </si>
  <si>
    <t>Whole-time director</t>
  </si>
  <si>
    <t>amountEquityOrPreferenceShareInAuthorisedCapital</t>
  </si>
  <si>
    <t>0.00</t>
  </si>
  <si>
    <t>Albania</t>
  </si>
  <si>
    <t>Subsidiary</t>
  </si>
  <si>
    <t>Managing Director</t>
  </si>
  <si>
    <t>Change in designation</t>
  </si>
  <si>
    <t>Liquidator</t>
  </si>
  <si>
    <t>Company secretary in practice</t>
  </si>
  <si>
    <t>Associate</t>
  </si>
  <si>
    <t>[Pursuant to sub-section (1) of section 92 of the Companies Act, 2013 and sub-rule (1) of rule 11 of the Companies (Management and Administration) Rules, 2014]</t>
  </si>
  <si>
    <t>EquityShareCapitalDtls</t>
  </si>
  <si>
    <t>currentMgt7Data.formData.equityShareCapitalDtls</t>
  </si>
  <si>
    <t>BusinessActivites</t>
  </si>
  <si>
    <t>historicMgt7.data.businessActivites</t>
  </si>
  <si>
    <t>T</t>
  </si>
  <si>
    <t>code</t>
  </si>
  <si>
    <t>requestBody.formData.financialYearToDate</t>
  </si>
  <si>
    <t>templateVersionNumber</t>
  </si>
  <si>
    <t>Guernsey</t>
  </si>
  <si>
    <t>CFO</t>
  </si>
  <si>
    <t>Additional director</t>
  </si>
  <si>
    <t>One Person Company</t>
  </si>
  <si>
    <t>Unlimited company</t>
  </si>
  <si>
    <t>State Government Company</t>
  </si>
  <si>
    <t>Not applicable</t>
  </si>
  <si>
    <t>Manager</t>
  </si>
  <si>
    <t>numEquityOrPreferenceShareInIssuedCapital</t>
  </si>
  <si>
    <t>Algeria</t>
  </si>
  <si>
    <t>Joint Venture</t>
  </si>
  <si>
    <t>Alternate Director</t>
  </si>
  <si>
    <t>Cessation</t>
  </si>
  <si>
    <t>Interim Resolution Professional (IRP)</t>
  </si>
  <si>
    <t>Fellow</t>
  </si>
  <si>
    <t>PreferenceShareCapitalDtls</t>
  </si>
  <si>
    <t>currentMgt7Data.formData.preferenceShareCapitalDtls</t>
  </si>
  <si>
    <t>HoldingAndSubsidiaryDetails</t>
  </si>
  <si>
    <t>historicMgt7.data.holdingAndSubsidiaryDetails</t>
  </si>
  <si>
    <t>cin</t>
  </si>
  <si>
    <t>requestBody.formData.registrarAndTrasferAgentDetails</t>
  </si>
  <si>
    <t>requestBody.formData.typeOfFiling</t>
  </si>
  <si>
    <t>Dropdown</t>
  </si>
  <si>
    <t xml:space="preserve"> (c) *Type of Annual filing</t>
  </si>
  <si>
    <t>onlineRefNum</t>
  </si>
  <si>
    <t>1-27100935441</t>
  </si>
  <si>
    <t>Director appointed in casual vacancy</t>
  </si>
  <si>
    <t>Guarantee and association company</t>
  </si>
  <si>
    <t>amountEquityOrPreferenceShareInIssuedCapital</t>
  </si>
  <si>
    <t>American Samoa</t>
  </si>
  <si>
    <t>Additional Director</t>
  </si>
  <si>
    <t>Resolution Professional (RP)</t>
  </si>
  <si>
    <t>Refer instruction kit for filing the form</t>
  </si>
  <si>
    <t>EquitySharesPhysical</t>
  </si>
  <si>
    <t>currentMgt7Data.formData.breakUpOfPaidUpShareCapitalDtls.equitySharesPhysical</t>
  </si>
  <si>
    <t>equityShares</t>
  </si>
  <si>
    <t>name</t>
  </si>
  <si>
    <t>requestBody.formData.sRNOfMGT7FiledEarlier</t>
  </si>
  <si>
    <t>startColumnToHide</t>
  </si>
  <si>
    <t>Nominee director</t>
  </si>
  <si>
    <t>Subsidiary of Foreign Company</t>
  </si>
  <si>
    <t>numEquityOrPreferenceShareInSubscribedCapital</t>
  </si>
  <si>
    <t>Andorra</t>
  </si>
  <si>
    <t>EquitySharesDEMAT</t>
  </si>
  <si>
    <t>currentMgt7Data.formData.breakUpOfPaidUpShareCapitalDtls.equitySharesDEMAT</t>
  </si>
  <si>
    <t>PreferenceClassOfShare</t>
  </si>
  <si>
    <t>preferenceShares</t>
  </si>
  <si>
    <t>addressLine1</t>
  </si>
  <si>
    <t>requestBody.formData.companyNameAsOnFilingDate</t>
  </si>
  <si>
    <t>numberOfColumnToHide</t>
  </si>
  <si>
    <t>amountEquityOrPreferenceShareInSubscribedCapital</t>
  </si>
  <si>
    <t>Angola</t>
  </si>
  <si>
    <t>Nominee Director</t>
  </si>
  <si>
    <t>All fields marked in * are mandatory</t>
  </si>
  <si>
    <t>PreferenceSharesPhysical</t>
  </si>
  <si>
    <t>currentMgt7Data.formData.breakUpOfPaidUpShareCapitalDtls.preferenceSharesPhysical</t>
  </si>
  <si>
    <t>NonConvertibleDebDetailsTblOne</t>
  </si>
  <si>
    <t>currentMgt7Data.formData.indebtnessDetails.nonConvertibleDebetures.nonConvertibleDebeturesFirstTable</t>
  </si>
  <si>
    <t>registrationNum</t>
  </si>
  <si>
    <t>requestBody.formData.addressLine2AsOnFilingDate</t>
  </si>
  <si>
    <t>Hidden</t>
  </si>
  <si>
    <t>South Georgia and the South Sa</t>
  </si>
  <si>
    <t>NA</t>
  </si>
  <si>
    <t>storageRandomId</t>
  </si>
  <si>
    <t>RGEi16QLIIJ4/Vz3/jbMiaHc2HQcNv5J</t>
  </si>
  <si>
    <t>numEquityOrPreferenceShareInPaidUpCapital</t>
  </si>
  <si>
    <t>Anguilla</t>
  </si>
  <si>
    <t>PreferenceSharesDEMAT</t>
  </si>
  <si>
    <t>currentMgt7Data.formData.breakUpOfPaidUpShareCapitalDtls.preferenceSharesDEMAT</t>
  </si>
  <si>
    <t>NonConvertibleDebDetailsTblTwo</t>
  </si>
  <si>
    <t>currentMgt7Data.formData.indebtnessDetails.nonConvertibleDebetures.nonConvertibleDebeturesSecondTable</t>
  </si>
  <si>
    <t>requestBody.formData.businessActivites</t>
  </si>
  <si>
    <t>requestBody.formData.latitudeAsOnFilingDate</t>
  </si>
  <si>
    <t>amountEquityOrPreferenceShareInPaidUpCapital</t>
  </si>
  <si>
    <t>Antarctica</t>
  </si>
  <si>
    <r>
      <rPr>
        <b/>
        <sz val="11"/>
        <color theme="1"/>
        <rFont val="Calibri"/>
        <family val="2"/>
      </rPr>
      <t>I REGISTRATION AND OTHER DETAILS</t>
    </r>
    <r>
      <rPr>
        <sz val="11"/>
        <color theme="1"/>
        <rFont val="Calibri"/>
        <family val="2"/>
      </rPr>
      <t xml:space="preserve">          </t>
    </r>
  </si>
  <si>
    <t>NonConvertibleDebetures</t>
  </si>
  <si>
    <t>currentMgt7Data.formData.indebtnessDetails.nonConvertibleDebetures</t>
  </si>
  <si>
    <t>PartlyConvertibleDebDetailsTblOne</t>
  </si>
  <si>
    <t>currentMgt7Data.formData.indebtnessDetails.partlyConvertibleDebetures.partlyConvertibleDebeturesFirstTable</t>
  </si>
  <si>
    <t>mainActivityGroupCode</t>
  </si>
  <si>
    <t>requestBody.formData.longitudeAsOnFilingDate</t>
  </si>
  <si>
    <t>Antigua and Barbuda</t>
  </si>
  <si>
    <t>PartlyConvertibleDebetures</t>
  </si>
  <si>
    <t>currentMgt7Data.formData.indebtnessDetails.partlyConvertibleDebetures</t>
  </si>
  <si>
    <t>PartlyConvertibleDebDetailsTblTwo</t>
  </si>
  <si>
    <t>currentMgt7Data.formData.indebtnessDetails.partlyConvertibleDebetures.partlyConvertibleDebeturesSecondTable</t>
  </si>
  <si>
    <t>mainActivityGroupDesc</t>
  </si>
  <si>
    <t>requestBody.formData.companyNameAsOnFinYearDate</t>
  </si>
  <si>
    <t>Argentina</t>
  </si>
  <si>
    <t xml:space="preserve">i *Corporate Identity Number (CIN) </t>
  </si>
  <si>
    <t>L15312JK2004PLC002444</t>
  </si>
  <si>
    <t>FullyConvertibleDebetures</t>
  </si>
  <si>
    <t>currentMgt7Data.formData.indebtnessDetails.fullyConvertibleDebetures</t>
  </si>
  <si>
    <t>FullyConvertibleDebDetailsTblOne</t>
  </si>
  <si>
    <t>currentMgt7Data.formData.indebtnessDetails.fullyConvertibleDebetures.fullyConvertibleDebeturesFirstTable</t>
  </si>
  <si>
    <t>businessActivityCode</t>
  </si>
  <si>
    <t>requestBody.formData.registeredAddressAsOnFinYearDateLine2</t>
  </si>
  <si>
    <t>31/03/2026</t>
  </si>
  <si>
    <t>Armenia</t>
  </si>
  <si>
    <t>RenumerationOfDirectorAndKMP</t>
  </si>
  <si>
    <t>currentMgt7Data.formData.renumerationOfDirectorAndKMP</t>
  </si>
  <si>
    <t>FullyConvertibleDebDetailsTblTwo</t>
  </si>
  <si>
    <t>currentMgt7Data.formData.indebtnessDetails.fullyConvertibleDebetures.fullyConvertibleDebeturesSecondTable</t>
  </si>
  <si>
    <t>businessActivityDesc</t>
  </si>
  <si>
    <t>requestBody.formData.latitudeAsOnFinYearDate</t>
  </si>
  <si>
    <t>Aruba</t>
  </si>
  <si>
    <r>
      <rPr>
        <sz val="10"/>
        <color theme="1"/>
        <rFont val="Calibri"/>
        <family val="2"/>
      </rPr>
      <t>ii (a) *Financial year for which the annual return is being filed (From date) (DD/MM/YYYY)</t>
    </r>
    <r>
      <rPr>
        <b/>
        <sz val="10"/>
        <color theme="1"/>
        <rFont val="Calibri"/>
        <family val="2"/>
      </rPr>
      <t xml:space="preserve"> </t>
    </r>
  </si>
  <si>
    <t>01/04/2025</t>
  </si>
  <si>
    <t>TransferDetail</t>
  </si>
  <si>
    <t>currentMgt7Data.formData.transferDetails</t>
  </si>
  <si>
    <t>Securities</t>
  </si>
  <si>
    <t>currentMgt7Data.formData.securities</t>
  </si>
  <si>
    <t>companyTurnover</t>
  </si>
  <si>
    <t>requestBody.formData.longitudeAsOnFinYearDate</t>
  </si>
  <si>
    <t>Australia</t>
  </si>
  <si>
    <t>EquityShare</t>
  </si>
  <si>
    <t>currentMgt7Data.shareCapitalFromAOC4.equityShare</t>
  </si>
  <si>
    <t>SharesDetailsOfForeignInstInvestors</t>
  </si>
  <si>
    <t>currentMgt7Data.formData.sharesDetailsOfForeignInstInvestors</t>
  </si>
  <si>
    <t>requestBody.formData.holdingAndSubsidiaryDetails</t>
  </si>
  <si>
    <t>requestBody.formData.pan</t>
  </si>
  <si>
    <t>Austria</t>
  </si>
  <si>
    <t xml:space="preserve">   (b) *Financial year for which the annual return is being filed (To date) (DD/MM/YYYY)</t>
  </si>
  <si>
    <t>SARVESHWAR HOUSEBELOW GUMAT   JAMMU</t>
  </si>
  <si>
    <t>PreferenceShare</t>
  </si>
  <si>
    <t>currentMgt7Data.shareCapitalFromAOC4.preferenceShare</t>
  </si>
  <si>
    <t>StockSplitDtls</t>
  </si>
  <si>
    <t>currentMgt7Data.formData.stockSplitDtls</t>
  </si>
  <si>
    <t>cINOrFCRN</t>
  </si>
  <si>
    <t>requestBody.formData.emailID</t>
  </si>
  <si>
    <t>Azerbaijan</t>
  </si>
  <si>
    <t>EquityIncreaseAmount</t>
  </si>
  <si>
    <t>currentMgt7Data.shareCapitalFromAOC4.equityShare.increaseAmount</t>
  </si>
  <si>
    <t>DirectorAttendance</t>
  </si>
  <si>
    <t>currentMgt7Data.formData.directorAttendance</t>
  </si>
  <si>
    <t>V</t>
  </si>
  <si>
    <t>otherRegistrationNo</t>
  </si>
  <si>
    <t>requestBody.formData.telephone</t>
  </si>
  <si>
    <t>The Bahamas</t>
  </si>
  <si>
    <t xml:space="preserve">   (c) *Type of Annual filing</t>
  </si>
  <si>
    <t>Y</t>
  </si>
  <si>
    <t>EquityDecreaseAmount</t>
  </si>
  <si>
    <t>currentMgt7Data.shareCapitalFromAOC4.equityShare.decreaseAmount</t>
  </si>
  <si>
    <t>PenaltyPunishmentDtls</t>
  </si>
  <si>
    <t>currentMgt7Data.formData.penaltyPunishmentDtls</t>
  </si>
  <si>
    <t>companyName</t>
  </si>
  <si>
    <t>requestBody.formData.website</t>
  </si>
  <si>
    <t>Bahrain</t>
  </si>
  <si>
    <t>PreferenceIncreaseAmount</t>
  </si>
  <si>
    <t>currentMgt7Data.shareCapitalFromAOC4.preferenceShare.increaseAmount</t>
  </si>
  <si>
    <t>CompoundingOfOffenceDtls</t>
  </si>
  <si>
    <t>currentMgt7Data.formData.compoundingOfOffenceDtls</t>
  </si>
  <si>
    <t>holdingOrSubsidiaryOrAssociateOrJointVenture</t>
  </si>
  <si>
    <t>requestBody.formData.incorporationDate</t>
  </si>
  <si>
    <t>Bangladesh</t>
  </si>
  <si>
    <t xml:space="preserve">   (d) SRN of MGT-7 filed earlier for the same financial years</t>
  </si>
  <si>
    <t>SARVESHWAR FOODS LIMITED</t>
  </si>
  <si>
    <t>PreferenceDecreaseAmount</t>
  </si>
  <si>
    <t>currentMgt7Data.shareCapitalFromAOC4.preferenceShare.decreaseAmount</t>
  </si>
  <si>
    <t>ConvenedMeetings</t>
  </si>
  <si>
    <t>currentMgt7Data.formData.membersConvenedMeetingOrBoardMeetingOrCommitteeMeeting.convenedMeetingDtls</t>
  </si>
  <si>
    <t>percentageOfSharesHeld</t>
  </si>
  <si>
    <t>requestBody.formData.companyClass</t>
  </si>
  <si>
    <t>Barbados</t>
  </si>
  <si>
    <t>CurrentMgt7Data</t>
  </si>
  <si>
    <t>currentMgt7Data</t>
  </si>
  <si>
    <t>BoardMeetings</t>
  </si>
  <si>
    <t>currentMgt7Data.formData.membersConvenedMeetingOrBoardMeetingOrCommitteeMeeting.boardMeetingDtls</t>
  </si>
  <si>
    <t>classOfShares</t>
  </si>
  <si>
    <t>requestBody.formData.equityShareCapitalDtls.classOfShares</t>
  </si>
  <si>
    <t>requestBody.formData.companyCategory</t>
  </si>
  <si>
    <t>Belarus</t>
  </si>
  <si>
    <t>iii.</t>
  </si>
  <si>
    <t>HideRow</t>
  </si>
  <si>
    <t>rowHideShowMarkers</t>
  </si>
  <si>
    <t>CommitteeMeetings</t>
  </si>
  <si>
    <t>currentMgt7Data.formData.membersConvenedMeetingOrBoardMeetingOrCommitteeMeeting.committeeMeetingDtls</t>
  </si>
  <si>
    <t>requestBody.formData.companySubCategory</t>
  </si>
  <si>
    <t>Belgium</t>
  </si>
  <si>
    <t>Particulars</t>
  </si>
  <si>
    <t>As on filing date</t>
  </si>
  <si>
    <t>As on the financial year end date</t>
  </si>
  <si>
    <t>RemunerationOfManagingDirectors</t>
  </si>
  <si>
    <t>currentMgt7Data.formData.renumerationOfDirectorAndKMP.renumerationDetails</t>
  </si>
  <si>
    <t>requestBody.formData.whetherCompanyHavingShareCapital</t>
  </si>
  <si>
    <t>vi *Whether company is having share capital (as on the financial year end date)</t>
  </si>
  <si>
    <t>Belize</t>
  </si>
  <si>
    <t xml:space="preserve">Name of the company </t>
  </si>
  <si>
    <t>Philippines</t>
  </si>
  <si>
    <t>South Africa</t>
  </si>
  <si>
    <t>RemunerationOfCEO</t>
  </si>
  <si>
    <t>requestBody.formData.whetherSharesListedOnRecognizedStockExchange</t>
  </si>
  <si>
    <t>vii  (a) Whether shares listed on recognized Stock Exchange(s)</t>
  </si>
  <si>
    <t>Benin</t>
  </si>
  <si>
    <t>Registered office address</t>
  </si>
  <si>
    <t>SARVESHWAR HOUSEBELOW GUMAT   JAMMU,NA,JAMMU AND KASHMIR,Jammu &amp; Kashmir,India,180001</t>
  </si>
  <si>
    <t>Somalia</t>
  </si>
  <si>
    <t>RemunerationOfOtherDirectors</t>
  </si>
  <si>
    <t>requestBody.formData.numOfRegistrarAndTrasferAgent</t>
  </si>
  <si>
    <t>Latitude details (as on filing date)</t>
  </si>
  <si>
    <t>Solomon Islands</t>
  </si>
  <si>
    <t>Slovenia</t>
  </si>
  <si>
    <t>NumOfDirectorAndKMPAsOnFYDateDetails</t>
  </si>
  <si>
    <t>currentMgt7Data.formData.numOfDirectorAndKMPAsOnFYDateDetails</t>
  </si>
  <si>
    <t>nominalValuePerShareInAuthorisedCapital</t>
  </si>
  <si>
    <t>requestBody.formData.whetherAGMHeld</t>
  </si>
  <si>
    <t>ix    (a) Whether Annual General Meeting (AGM) held</t>
  </si>
  <si>
    <t>Longitude details (as on filing date)</t>
  </si>
  <si>
    <t>Slovakia</t>
  </si>
  <si>
    <t>Singapore</t>
  </si>
  <si>
    <t>NumOfchangeInDirectorAndKMPDuringYearDetails</t>
  </si>
  <si>
    <t>currentMgt7Data.formData.numOfchangeInDirectorAndKMPDuringYearDetails</t>
  </si>
  <si>
    <t>nominalValuePerShareInIssuedCapital</t>
  </si>
  <si>
    <t>requestBody.formData.ifYesDateOfAGM</t>
  </si>
  <si>
    <t>PromoterDetails</t>
  </si>
  <si>
    <t>historicMgt7.data.promoterDetails</t>
  </si>
  <si>
    <t>nominalValuePerShareInSubscribedCapital</t>
  </si>
  <si>
    <t>requestBody.formData.dueDateOfAGM</t>
  </si>
  <si>
    <t xml:space="preserve">    (b) *Permanent Account Number (PAN) of the company</t>
  </si>
  <si>
    <t>AAJCS7635R</t>
  </si>
  <si>
    <t>nominalValuePerShareInPaidUpCapital</t>
  </si>
  <si>
    <t>requestBody.formData.whetherExtensionOfAGMGranted</t>
  </si>
  <si>
    <t>(d) Whether any extension for AGM granted</t>
  </si>
  <si>
    <t>requestBody.formData.sRNOfGNL1</t>
  </si>
  <si>
    <t xml:space="preserve">    (c) *e-mail ID of the company</t>
  </si>
  <si>
    <t>*****rveshwarrice.com</t>
  </si>
  <si>
    <t>requestBody.formData.extendedDueDateOfAGM</t>
  </si>
  <si>
    <t>requestBody.formData.specifyReason</t>
  </si>
  <si>
    <t xml:space="preserve">    (d) *Telephone number with STD code</t>
  </si>
  <si>
    <t>0191</t>
  </si>
  <si>
    <t>requestBody.formData.numOfBusinessActivites</t>
  </si>
  <si>
    <t>requestBody.formData.preferenceShareCapitalDtls.classOfShares</t>
  </si>
  <si>
    <t>requestBody.formData.equityShareCapitalDtls.totalNumEquityOrPreferenceShareInAuthorisedCapital</t>
  </si>
  <si>
    <t xml:space="preserve">    (e) Website</t>
  </si>
  <si>
    <t>Sierra Leone</t>
  </si>
  <si>
    <t>requestBody.formData.equityShareCapitalDtls.totalNumEquityOrPreferenceShareInIssuedCapital</t>
  </si>
  <si>
    <t>requestBody.formData.equityShareCapitalDtls.totalNumEquityOrPreferenceShareInSubscribedCapital</t>
  </si>
  <si>
    <t>iv *Date of Incorporation (DD/MM/YYYY)</t>
  </si>
  <si>
    <t>03/08/2004</t>
  </si>
  <si>
    <t>requestBody.formData.equityShareCapitalDtls.totalNumEquityOrPreferenceShareInPaidUpCapital</t>
  </si>
  <si>
    <t>requestBody.formData.equityShareCapitalDtls.totalAmountEquityOrPreferenceShareInAuthorisedCapital</t>
  </si>
  <si>
    <r>
      <rPr>
        <sz val="11"/>
        <color theme="1"/>
        <rFont val="Calibri"/>
        <family val="2"/>
      </rPr>
      <t xml:space="preserve">v (a) *Class of Company (as on the financial year end date)
           </t>
    </r>
    <r>
      <rPr>
        <sz val="10"/>
        <color theme="1"/>
        <rFont val="Calibri"/>
        <family val="2"/>
      </rPr>
      <t xml:space="preserve"> (Private company/Public company/One Person Company)</t>
    </r>
  </si>
  <si>
    <t>Seychelles</t>
  </si>
  <si>
    <t>requestBody.formData.equityShareCapitalDtls.totalAmountEquityOrPreferenceShareInIssuedCapital</t>
  </si>
  <si>
    <t>requestBody.formData.equityShareCapitalDtls.totalAmountEquityOrPreferenceShareInSubscribedCapital</t>
  </si>
  <si>
    <t>requestBody.formData.equityShareCapitalDtls.totalAmountEquityOrPreferenceShareInPaidUpCapital</t>
  </si>
  <si>
    <r>
      <rPr>
        <sz val="11"/>
        <color theme="1"/>
        <rFont val="Calibri"/>
        <family val="2"/>
      </rPr>
      <t xml:space="preserve">   (b) *Category of the Company (as on the financial year end date)
           </t>
    </r>
    <r>
      <rPr>
        <sz val="10"/>
        <color theme="1"/>
        <rFont val="Calibri"/>
        <family val="2"/>
      </rPr>
      <t xml:space="preserve"> (Company limited by shares/Company limited by guarantee/Unlimited company)</t>
    </r>
  </si>
  <si>
    <t>Senegal</t>
  </si>
  <si>
    <t>requestBody.formData.equityShareCapitalDtls.numOfClasses</t>
  </si>
  <si>
    <t>requestBody.formData.preferenceShareCapitalDtls.totalNumEquityOrPreferenceShareInAuthorisedCapital</t>
  </si>
  <si>
    <t>requestBody.formData.preferenceShareCapitalDtls.totalNumEquityOrPreferenceShareInIssuedCapital</t>
  </si>
  <si>
    <r>
      <rPr>
        <sz val="11"/>
        <color theme="1"/>
        <rFont val="Calibri"/>
        <family val="2"/>
      </rPr>
      <t xml:space="preserve">   (c) *Sub-category of the Company (as on the financial year end date)     
          </t>
    </r>
    <r>
      <rPr>
        <sz val="10"/>
        <color theme="1"/>
        <rFont val="Calibri"/>
        <family val="2"/>
      </rPr>
      <t xml:space="preserve">  (Indian Non-Government company/Union Government Company/State Government Company/
            Guarantee and association company/Subsidiary of Foreign Company)</t>
    </r>
  </si>
  <si>
    <t>Non-government company</t>
  </si>
  <si>
    <t>requestBody.formData.preferenceShareCapitalDtls.totalNumEquityOrPreferenceShareInSubscribedCapital</t>
  </si>
  <si>
    <t>requestBody.formData.preferenceShareCapitalDtls.totalNumEquityOrPreferenceShareInPaidUpCapital</t>
  </si>
  <si>
    <t>classOfShare</t>
  </si>
  <si>
    <t>requestBody.formData.tempStockSplitDtls</t>
  </si>
  <si>
    <t>requestBody.formData.preferenceShareCapitalDtls.totalAmountEquityOrPreferenceShareInAuthorisedCapital</t>
  </si>
  <si>
    <t>numberOfSharesBeforeSplit</t>
  </si>
  <si>
    <t>requestBody.formData.preferenceShareCapitalDtls.totalAmountEquityOrPreferenceShareInIssuedCapital</t>
  </si>
  <si>
    <t>Saudi Arabia</t>
  </si>
  <si>
    <t>faceValuePerShareBeforeSplit</t>
  </si>
  <si>
    <t>requestBody.formData.preferenceShareCapitalDtls.totalAmountEquityOrPreferenceShareInSubscribedCapital</t>
  </si>
  <si>
    <t>numberOfSharesAfterSplit</t>
  </si>
  <si>
    <t>requestBody.formData.preferenceShareCapitalDtls.totalAmountEquityOrPreferenceShareInPaidUpCapital</t>
  </si>
  <si>
    <t>Sao Tome and Principe</t>
  </si>
  <si>
    <t>faceValuePerShareAfterSplit</t>
  </si>
  <si>
    <t>requestBody.formData.preferenceShareCapitalDtls.numOfClasses</t>
  </si>
  <si>
    <t>Martinique</t>
  </si>
  <si>
    <t>_class</t>
  </si>
  <si>
    <t>requestBody.formData.indebtnessDetails.nonConvertibleDebetures.nonConvertibleDebeturesFirstTable</t>
  </si>
  <si>
    <t>requestBody.formData.totalAmountUnclassifiedShare</t>
  </si>
  <si>
    <t xml:space="preserve">       (b) Details of stock exchanges where shares are listed </t>
  </si>
  <si>
    <t>numberOfUnits</t>
  </si>
  <si>
    <t>requestBody.formData.companyISIN</t>
  </si>
  <si>
    <t>nominalValue</t>
  </si>
  <si>
    <t>requestBody.formData.detailsOfStockSplitDuringYear</t>
  </si>
  <si>
    <t>S. No.</t>
  </si>
  <si>
    <t>Stock Exchange Name</t>
  </si>
  <si>
    <t>Code</t>
  </si>
  <si>
    <t>outstandingTotalValue</t>
  </si>
  <si>
    <t>requestBody.formData.equitySharesPhysical.category</t>
  </si>
  <si>
    <t>Equity Shares</t>
  </si>
  <si>
    <t>1231626469</t>
  </si>
  <si>
    <t>99</t>
  </si>
  <si>
    <t>requestBody.formData.indebtnessDetails.nonConvertibleDebetures.nonConvertibleDebeturesSecondTable</t>
  </si>
  <si>
    <t>requestBody.formData.equitySharesPhysical.type</t>
  </si>
  <si>
    <t>Physical</t>
  </si>
  <si>
    <t>outstandingBeginningOfYear</t>
  </si>
  <si>
    <t>requestBody.formData.equitySharesPhysical.beginningOfYear</t>
  </si>
  <si>
    <t>viii Number of Registrar and Transfer Agent</t>
  </si>
  <si>
    <t>San Marino</t>
  </si>
  <si>
    <t>increaseDuringYear</t>
  </si>
  <si>
    <t>requestBody.formData.equitySharesPhysical.increaseDuringYear</t>
  </si>
  <si>
    <t>Marshall Islands</t>
  </si>
  <si>
    <t>decreaseDuringYear</t>
  </si>
  <si>
    <t>requestBody.formData.equitySharesPhysical.publicIssue</t>
  </si>
  <si>
    <t>CIN of the Registrar and Transfer Agent</t>
  </si>
  <si>
    <t>Name of the Registrar and Transfer Agent</t>
  </si>
  <si>
    <t>Registered office address of the Registrar and Transfer Agents</t>
  </si>
  <si>
    <t>SEBI registration number of Registrar and Transfer Agent</t>
  </si>
  <si>
    <t>outstandingEndOfYear</t>
  </si>
  <si>
    <t>requestBody.formData.equitySharesPhysical.rightsIssue</t>
  </si>
  <si>
    <t>SARVESHWAR OVERSEAS LIMITED</t>
  </si>
  <si>
    <t>requestBody.formData.indebtnessDetails.partlyConvertibleDebetures.partlyConvertibleDebeturesFirstTable</t>
  </si>
  <si>
    <t>requestBody.formData.equitySharesPhysical.bonusIssue</t>
  </si>
  <si>
    <t>requestBody.formData.equitySharesPhysical.privatePlacement</t>
  </si>
  <si>
    <t>ix  *(a) Whether Annual General Meeting (AGM) held</t>
  </si>
  <si>
    <t>Samoa</t>
  </si>
  <si>
    <t>requestBody.formData.equitySharesPhysical.esop</t>
  </si>
  <si>
    <t>requestBody.formData.equitySharesPhysical.sweatEquitySharesAlloted</t>
  </si>
  <si>
    <t xml:space="preserve">       (b) If yes, date of AGM (DD/MM/YYYY)</t>
  </si>
  <si>
    <t>Saint Vincent and the Grenadines</t>
  </si>
  <si>
    <t>requestBody.formData.indebtnessDetails.partlyConvertibleDebetures.partlyConvertibleDebeturesSecondTable</t>
  </si>
  <si>
    <t>requestBody.formData.equitySharesPhysical.coversionOfPreferenceShare</t>
  </si>
  <si>
    <t>requestBody.formData.equitySharesPhysical.coversionOfDebentures</t>
  </si>
  <si>
    <t xml:space="preserve">       (c) Due date of AGM (DD/MM/YYYY)</t>
  </si>
  <si>
    <t>30/09/2026</t>
  </si>
  <si>
    <t>requestBody.formData.equitySharesPhysical.gdrOrAdr</t>
  </si>
  <si>
    <t>requestBody.formData.equitySharesPhysical.othersSpecify1</t>
  </si>
  <si>
    <t xml:space="preserve">       (d) Whether any extension for AGM granted</t>
  </si>
  <si>
    <t>Saint Lucia</t>
  </si>
  <si>
    <t>requestBody.formData.equitySharesPhysical.decreaseDuringYear</t>
  </si>
  <si>
    <t>requestBody.formData.indebtnessDetails.fullyConvertibleDebetures.fullyConvertibleDebeturesFirstTable</t>
  </si>
  <si>
    <t>requestBody.formData.equitySharesPhysical.buyBackOfShares</t>
  </si>
  <si>
    <t xml:space="preserve">       (e) If yes, provide the Service Request Number (SRN) of the GNL-1 application form   filed for extension </t>
  </si>
  <si>
    <t>Saint Kitts and Nevis</t>
  </si>
  <si>
    <t>requestBody.formData.equitySharesPhysical.sharesForfeited</t>
  </si>
  <si>
    <t xml:space="preserve">         </t>
  </si>
  <si>
    <t>requestBody.formData.equitySharesPhysical.reductionShareCapital</t>
  </si>
  <si>
    <t xml:space="preserve">       (f) Extended due date of AGM after grant of extension (DD/MM/YYYY)</t>
  </si>
  <si>
    <t>Rwanda</t>
  </si>
  <si>
    <t>requestBody.formData.equitySharesPhysical.othersSpecify2</t>
  </si>
  <si>
    <t>requestBody.formData.indebtnessDetails.fullyConvertibleDebetures.fullyConvertibleDebeturesSecondTable</t>
  </si>
  <si>
    <t>requestBody.formData.equitySharesPhysical.endOfYear</t>
  </si>
  <si>
    <t>Malta</t>
  </si>
  <si>
    <t xml:space="preserve">       (g) Specify the reasons for not holding the same</t>
  </si>
  <si>
    <t>requestBody.formData.equitySharesDEMAT.category</t>
  </si>
  <si>
    <t>requestBody.formData.equitySharesDEMAT.type</t>
  </si>
  <si>
    <t>DEMAT</t>
  </si>
  <si>
    <t>requestBody.formData.equitySharesDEMAT.beginningOfYear</t>
  </si>
  <si>
    <t xml:space="preserve">II PRINCIPAL BUSINESS ACTIVITIES OF THE COMPANY   </t>
  </si>
  <si>
    <t>requestBody.formData.equitySharesDEMAT.increaseDuringYear</t>
  </si>
  <si>
    <t>typeOfSecurities</t>
  </si>
  <si>
    <t>requestBody.formData.securities</t>
  </si>
  <si>
    <t>requestBody.formData.equitySharesDEMAT.publicIssue</t>
  </si>
  <si>
    <t>i *Number of business activities</t>
  </si>
  <si>
    <t>Russian Federation</t>
  </si>
  <si>
    <t>numOfSecurities</t>
  </si>
  <si>
    <t>requestBody.formData.equitySharesDEMAT.rightsIssue</t>
  </si>
  <si>
    <t>requestBody.formData.equitySharesDEMAT.bonusIssue</t>
  </si>
  <si>
    <t>S. No</t>
  </si>
  <si>
    <t>Description of Main Activity group</t>
  </si>
  <si>
    <t>Description of Business Activity</t>
  </si>
  <si>
    <t xml:space="preserve">%  of turnover of the company </t>
  </si>
  <si>
    <t>totalNominalValue</t>
  </si>
  <si>
    <t>requestBody.formData.equitySharesDEMAT.privatePlacement</t>
  </si>
  <si>
    <t>U15122JK2015PLC004378</t>
  </si>
  <si>
    <t>7</t>
  </si>
  <si>
    <t>U15490JK2015PLC004325</t>
  </si>
  <si>
    <t>5</t>
  </si>
  <si>
    <t>HIMALAYAN BIO ORGANIC FOODS LIMITED</t>
  </si>
  <si>
    <t>paidUpValue</t>
  </si>
  <si>
    <t>requestBody.formData.equitySharesDEMAT.esop</t>
  </si>
  <si>
    <t>totalPaidUpValue</t>
  </si>
  <si>
    <t>requestBody.formData.equitySharesDEMAT.sweatEquitySharesAlloted</t>
  </si>
  <si>
    <t>III PARTICULARS OF HOLDING, SUBSIDIARY AND ASSOCIATE COMPANIES (INCLUDING JOINT VENTURES)</t>
  </si>
  <si>
    <t>nameOfForeignInstInvestors</t>
  </si>
  <si>
    <t>requestBody.formData.sharesDetailsOfForeignInstInvestors</t>
  </si>
  <si>
    <t>requestBody.formData.equitySharesDEMAT.coversionOfPreferenceShare</t>
  </si>
  <si>
    <t>addressOfForeignInstInvestors</t>
  </si>
  <si>
    <t>requestBody.formData.equitySharesDEMAT.coversionOfDebentures</t>
  </si>
  <si>
    <t>i *No. of Companies for which information is to be given</t>
  </si>
  <si>
    <t>Russia</t>
  </si>
  <si>
    <t>dateOfIncorporationForeignInstInvestors</t>
  </si>
  <si>
    <t>requestBody.formData.equitySharesDEMAT.gdrOrAdr</t>
  </si>
  <si>
    <t>Mali</t>
  </si>
  <si>
    <t>countryOfIncorporationForeignInstInvestors</t>
  </si>
  <si>
    <t>requestBody.formData.equitySharesDEMAT.othersSpecify1</t>
  </si>
  <si>
    <t>CIN /FCRN</t>
  </si>
  <si>
    <t>Other registration number</t>
  </si>
  <si>
    <t>Name of the company</t>
  </si>
  <si>
    <t>Holding/ Subsidiary/ Associate/Joint Venture</t>
  </si>
  <si>
    <t>% of  shares held</t>
  </si>
  <si>
    <t>numOfShares</t>
  </si>
  <si>
    <t>requestBody.formData.equitySharesDEMAT.decreaseDuringYear</t>
  </si>
  <si>
    <t>GREEN POINT PTE. LTD</t>
  </si>
  <si>
    <t/>
  </si>
  <si>
    <t>DMCC101789</t>
  </si>
  <si>
    <t>NATURAL Global Foods DMCC</t>
  </si>
  <si>
    <t>201909851N</t>
  </si>
  <si>
    <t>100</t>
  </si>
  <si>
    <t>percentageOfShares</t>
  </si>
  <si>
    <t>requestBody.formData.equitySharesDEMAT.buyBackOfShares</t>
  </si>
  <si>
    <t>typeOfMeeting</t>
  </si>
  <si>
    <t>requestBody.formData.courtConvenedMeetings</t>
  </si>
  <si>
    <t>requestBody.formData.equitySharesDEMAT.sharesForfeited</t>
  </si>
  <si>
    <t xml:space="preserve">IV SHARE CAPITAL, DEBENTURES AND OTHER SECURITIES OF THE COMPANY  </t>
  </si>
  <si>
    <t>date</t>
  </si>
  <si>
    <t>requestBody.formData.equitySharesDEMAT.reductionShareCapital</t>
  </si>
  <si>
    <t>16/01/2026</t>
  </si>
  <si>
    <t>totalNumMembersEntitledToAttendMeeting</t>
  </si>
  <si>
    <t>requestBody.formData.equitySharesDEMAT.othersSpecify2</t>
  </si>
  <si>
    <t>i SHARE CAPITAL</t>
  </si>
  <si>
    <t>numOfMembersAttended</t>
  </si>
  <si>
    <t>requestBody.formData.equitySharesDEMAT.endOfYear</t>
  </si>
  <si>
    <t xml:space="preserve">    (a) Equity share capital</t>
  </si>
  <si>
    <t>percentageOfTotalShareholding</t>
  </si>
  <si>
    <t>requestBody.formData.preferenceSharesPhysical.category</t>
  </si>
  <si>
    <t>Preferance Shares</t>
  </si>
  <si>
    <t>requestBody.formData.boardMeetings</t>
  </si>
  <si>
    <t>requestBody.formData.preferenceSharesPhysical.type</t>
  </si>
  <si>
    <t>Maldives</t>
  </si>
  <si>
    <t>Authorized Capital</t>
  </si>
  <si>
    <t>Issued capital</t>
  </si>
  <si>
    <t>Subscribed capital</t>
  </si>
  <si>
    <t>Paid Up capital</t>
  </si>
  <si>
    <t>requestBody.formData.preferenceSharesPhysical.beginningOfYear</t>
  </si>
  <si>
    <t>Total number of equity shares</t>
  </si>
  <si>
    <t>Norfolk Island</t>
  </si>
  <si>
    <t>Niue</t>
  </si>
  <si>
    <t>Nigeria</t>
  </si>
  <si>
    <t>Niger</t>
  </si>
  <si>
    <t>requestBody.formData.preferenceSharesPhysical.increaseDuringYear</t>
  </si>
  <si>
    <t>Total amount of equity shares (in rupees)</t>
  </si>
  <si>
    <t>Nicaragua</t>
  </si>
  <si>
    <t>New Zealand</t>
  </si>
  <si>
    <t>New Caledonia</t>
  </si>
  <si>
    <t>Netherlands Antilles</t>
  </si>
  <si>
    <t>requestBody.formData.preferenceSharesPhysical.issueOfShares</t>
  </si>
  <si>
    <t>requestBody.formData.preferenceSharesPhysical.reissueOfForfeitedShares</t>
  </si>
  <si>
    <t xml:space="preserve">    Number of classes</t>
  </si>
  <si>
    <t>Netherlands</t>
  </si>
  <si>
    <t>requestBody.formData.commiteeMeetings</t>
  </si>
  <si>
    <t>requestBody.formData.preferenceSharesPhysical.othersSpecify1</t>
  </si>
  <si>
    <t>requestBody.formData.preferenceSharesPhysical.decreaseDuringYear</t>
  </si>
  <si>
    <t>Class of shares</t>
  </si>
  <si>
    <t>Subscribed Capital</t>
  </si>
  <si>
    <t>requestBody.formData.preferenceSharesPhysical.redemptionOfShares</t>
  </si>
  <si>
    <t>11/08/2025</t>
  </si>
  <si>
    <t>requestBody.formData.preferenceSharesPhysical.sharesForfeited</t>
  </si>
  <si>
    <t>Number of equity shares</t>
  </si>
  <si>
    <t>BIRPS3094L</t>
  </si>
  <si>
    <t>GAGANDEEP SINGH TUTEJA</t>
  </si>
  <si>
    <t>PRADEEP KUMAR SHARMA</t>
  </si>
  <si>
    <t>KAMAL KISHORE SHARMA</t>
  </si>
  <si>
    <t>requestBody.formData.preferenceSharesPhysical.reductionShareCapital</t>
  </si>
  <si>
    <t>Nominal value per share (in rupees)</t>
  </si>
  <si>
    <t>MUBARAK SINGH</t>
  </si>
  <si>
    <t>ADARSH KUMAR GUPTA</t>
  </si>
  <si>
    <t>UTTAR KUMAR PADHA</t>
  </si>
  <si>
    <t>SEEMA RANI</t>
  </si>
  <si>
    <t>requestBody.formData.preferenceSharesPhysical.othersSpecify2</t>
  </si>
  <si>
    <t>Total amount of equity shares (in rupees )</t>
  </si>
  <si>
    <t>requestBody.formData.renumerationOfDirectorAndKMP.renumerationTableA</t>
  </si>
  <si>
    <t>requestBody.formData.preferenceSharesPhysical.endOfYear</t>
  </si>
  <si>
    <t>requestBody.formData.preferenceSharesDEMAT.category</t>
  </si>
  <si>
    <t xml:space="preserve">    (b) Preference share capital</t>
  </si>
  <si>
    <t>designation</t>
  </si>
  <si>
    <t>requestBody.formData.preferenceSharesDEMAT.type</t>
  </si>
  <si>
    <t>grossSalary</t>
  </si>
  <si>
    <t>requestBody.formData.preferenceSharesDEMAT.beginningOfYear</t>
  </si>
  <si>
    <t>Malaysia</t>
  </si>
  <si>
    <t>commission</t>
  </si>
  <si>
    <t>requestBody.formData.preferenceSharesDEMAT.increaseDuringYear</t>
  </si>
  <si>
    <t>Total number of preference shares</t>
  </si>
  <si>
    <t>Nepal</t>
  </si>
  <si>
    <t>Nauru</t>
  </si>
  <si>
    <t>Namibia</t>
  </si>
  <si>
    <t>Myanmar (Burma)</t>
  </si>
  <si>
    <t>stockOption</t>
  </si>
  <si>
    <t>requestBody.formData.preferenceSharesDEMAT.issueOfShares</t>
  </si>
  <si>
    <t>Total amount of preference shares (in rupees)</t>
  </si>
  <si>
    <t>Mozambique</t>
  </si>
  <si>
    <t>Morocco</t>
  </si>
  <si>
    <t>Montserrat</t>
  </si>
  <si>
    <t>Mongolia</t>
  </si>
  <si>
    <t>others</t>
  </si>
  <si>
    <t>requestBody.formData.preferenceSharesDEMAT.reissueOfForfeitedShares</t>
  </si>
  <si>
    <t>total</t>
  </si>
  <si>
    <t>requestBody.formData.preferenceSharesDEMAT.othersSpecify1</t>
  </si>
  <si>
    <t>Monaco</t>
  </si>
  <si>
    <t>requestBody.formData.renumerationOfDirectorAndKMP.renumerationTableB</t>
  </si>
  <si>
    <t>requestBody.formData.preferenceSharesDEMAT.decreaseDuringYear</t>
  </si>
  <si>
    <t>requestBody.formData.preferenceSharesDEMAT.redemptionOfShares</t>
  </si>
  <si>
    <t>Authorised Capital</t>
  </si>
  <si>
    <t>requestBody.formData.preferenceSharesDEMAT.sharesForfeited</t>
  </si>
  <si>
    <t>Bermuda</t>
  </si>
  <si>
    <t>requestBody.formData.preferenceSharesDEMAT.reductionShareCapital</t>
  </si>
  <si>
    <t>Number of preference shares</t>
  </si>
  <si>
    <t>Bhutan</t>
  </si>
  <si>
    <t>Bolivia</t>
  </si>
  <si>
    <t>Bosnia and Herzegovina</t>
  </si>
  <si>
    <t>Botswana</t>
  </si>
  <si>
    <t>requestBody.formData.preferenceSharesDEMAT.othersSpecify2</t>
  </si>
  <si>
    <t>Bouvet Island</t>
  </si>
  <si>
    <t>Brazil</t>
  </si>
  <si>
    <t>British Indian Ocean Territory</t>
  </si>
  <si>
    <t>Brunei Darussalam</t>
  </si>
  <si>
    <t>requestBody.formData.preferenceSharesDEMAT.endOfYear</t>
  </si>
  <si>
    <t>Total amount of preference shares (in rupees )</t>
  </si>
  <si>
    <t>requestBody.formData.indebtnessDetails.nonConvertibleDebetures.numberOfClasses</t>
  </si>
  <si>
    <t>requestBody.formData.indebtnessDetails.nonConvertibleDebetures.totalnumberOfUnits</t>
  </si>
  <si>
    <t xml:space="preserve">    (c) Unclassified share capital</t>
  </si>
  <si>
    <t>requestBody.formData.renumerationOfDirectorAndKMP.renumerationTableC</t>
  </si>
  <si>
    <t>requestBody.formData.indebtnessDetails.nonConvertibleDebetures.totalnominalValue</t>
  </si>
  <si>
    <t>requestBody.formData.indebtnessDetails.nonConvertibleDebetures.totaloutstandingTotalValue</t>
  </si>
  <si>
    <t xml:space="preserve"> </t>
  </si>
  <si>
    <t>requestBody.formData.indebtnessDetails.nonConvertibleDebetures.totaloutstandingBeginningOfYear</t>
  </si>
  <si>
    <t>Total amount of unclassified shares</t>
  </si>
  <si>
    <t>Romania</t>
  </si>
  <si>
    <t>requestBody.formData.indebtnessDetails.nonConvertibleDebetures.totalincreaseDuringYear</t>
  </si>
  <si>
    <t>requestBody.formData.indebtnessDetails.nonConvertibleDebetures.totaldecreaseDuringYear</t>
  </si>
  <si>
    <t xml:space="preserve">    (d) Break-up of paid-up share capital</t>
  </si>
  <si>
    <t>requestBody.formData.indebtnessDetails.nonConvertibleDebetures.totaloutstandingEndOfYear</t>
  </si>
  <si>
    <t>requestBody.formData.indebtnessDetails.partlyConvertibleDebetures.numberOfClasses</t>
  </si>
  <si>
    <t>Number of shares</t>
  </si>
  <si>
    <t>Total Nominal Amount</t>
  </si>
  <si>
    <t>Total Paid-up amount</t>
  </si>
  <si>
    <t>Total premium</t>
  </si>
  <si>
    <t>requestBody.formData.indebtnessDetails.partlyConvertibleDebetures.totalnumberOfUnits</t>
  </si>
  <si>
    <t>Total</t>
  </si>
  <si>
    <t>requestBody.formData.directorAttendance</t>
  </si>
  <si>
    <t>FALSE</t>
  </si>
  <si>
    <t>requestBody.formData.indebtnessDetails.partlyConvertibleDebetures.totalnominalValue</t>
  </si>
  <si>
    <t>(i) Equity shares</t>
  </si>
  <si>
    <t>directorName</t>
  </si>
  <si>
    <t>requestBody.formData.indebtnessDetails.partlyConvertibleDebetures.totaloutstandingTotalValue</t>
  </si>
  <si>
    <t>At the beginning of the year</t>
  </si>
  <si>
    <t>Bulgaria</t>
  </si>
  <si>
    <t>Burkina Faso</t>
  </si>
  <si>
    <t>Burundi</t>
  </si>
  <si>
    <t>Cambodia</t>
  </si>
  <si>
    <t>Cameroon</t>
  </si>
  <si>
    <t>boardMeetingnumMeetingsDirectorWasEntitledToAttend</t>
  </si>
  <si>
    <t>requestBody.formData.indebtnessDetails.partlyConvertibleDebetures.totaloutstandingBeginningOfYear</t>
  </si>
  <si>
    <t>Increase during the year</t>
  </si>
  <si>
    <t>boardMeetingattended</t>
  </si>
  <si>
    <t>requestBody.formData.indebtnessDetails.partlyConvertibleDebetures.totalincreaseDuringYear</t>
  </si>
  <si>
    <t>i Public Issues</t>
  </si>
  <si>
    <t>Canada</t>
  </si>
  <si>
    <t>Cape Verde</t>
  </si>
  <si>
    <t>Cayman Islands</t>
  </si>
  <si>
    <t>boardMeetingPercentageOfAttendance</t>
  </si>
  <si>
    <t>requestBody.formData.indebtnessDetails.partlyConvertibleDebetures.totaldecreaseDuringYear</t>
  </si>
  <si>
    <t>ii Rights issue</t>
  </si>
  <si>
    <t>Central African Republic</t>
  </si>
  <si>
    <t>Chad</t>
  </si>
  <si>
    <t>committeeMeetingnumMeetingsDirectorWasEntitledToAttend</t>
  </si>
  <si>
    <t>requestBody.formData.indebtnessDetails.partlyConvertibleDebetures.totaloutstandingEndOfYear</t>
  </si>
  <si>
    <t>iii Bonus issue</t>
  </si>
  <si>
    <t>Chile</t>
  </si>
  <si>
    <t>China</t>
  </si>
  <si>
    <t>Christmas Island</t>
  </si>
  <si>
    <t>committeeboardMeetingattended</t>
  </si>
  <si>
    <t>requestBody.formData.indebtnessDetails.fullyConvertibleDebetures.numberOfClasses</t>
  </si>
  <si>
    <t>iv Private Placement/ Preferential allotment</t>
  </si>
  <si>
    <t>Cocos (Keeling) Islands</t>
  </si>
  <si>
    <t>Colombia</t>
  </si>
  <si>
    <t>Comoros</t>
  </si>
  <si>
    <t>committeeboardMeetingPercentageOfAttendance</t>
  </si>
  <si>
    <t>requestBody.formData.indebtnessDetails.fullyConvertibleDebetures.totalnumberOfUnits</t>
  </si>
  <si>
    <t>v ESOPs</t>
  </si>
  <si>
    <t>Congo, Republic of the</t>
  </si>
  <si>
    <t>Congo, Democratic Republic of the</t>
  </si>
  <si>
    <t>Cook Islands</t>
  </si>
  <si>
    <t>whetherAttendedAGMHeldOn</t>
  </si>
  <si>
    <t>requestBody.formData.indebtnessDetails.fullyConvertibleDebetures.totalnominalValue</t>
  </si>
  <si>
    <t>vi Sweat equity shares allotted</t>
  </si>
  <si>
    <t>Costa Rica</t>
  </si>
  <si>
    <t>Côte d’Ivoire</t>
  </si>
  <si>
    <t>Croatia</t>
  </si>
  <si>
    <t>nameOfCompany</t>
  </si>
  <si>
    <t>requestBody.formData.penaltyAndpunishmentDetailsImposedOnCompanyOrDir.dtls</t>
  </si>
  <si>
    <t>0</t>
  </si>
  <si>
    <t>requestBody.formData.indebtnessDetails.fullyConvertibleDebetures.totaloutstandingTotalValue</t>
  </si>
  <si>
    <t>vii Conversion of Preference share</t>
  </si>
  <si>
    <t>Cuba</t>
  </si>
  <si>
    <t>Cyprus</t>
  </si>
  <si>
    <t>Czech Republic</t>
  </si>
  <si>
    <t>nameOfCourt</t>
  </si>
  <si>
    <t>requestBody.formData.indebtnessDetails.fullyConvertibleDebetures.totaloutstandingBeginningOfYear</t>
  </si>
  <si>
    <t>viii Conversion of Debentures</t>
  </si>
  <si>
    <t>Denmark</t>
  </si>
  <si>
    <t>Djibouti</t>
  </si>
  <si>
    <t>Dominica</t>
  </si>
  <si>
    <t>orderdate</t>
  </si>
  <si>
    <t>requestBody.formData.indebtnessDetails.fullyConvertibleDebetures.totalincreaseDuringYear</t>
  </si>
  <si>
    <t>ix GDRs/ADRs</t>
  </si>
  <si>
    <t>Dominican Republic</t>
  </si>
  <si>
    <t>East Timor (Timor-Leste)</t>
  </si>
  <si>
    <t>Ecuador</t>
  </si>
  <si>
    <t>nameOfAct</t>
  </si>
  <si>
    <t>requestBody.formData.indebtnessDetails.fullyConvertibleDebetures.totaldecreaseDuringYear</t>
  </si>
  <si>
    <t>x Others, specify</t>
  </si>
  <si>
    <t>Egypt</t>
  </si>
  <si>
    <t>El Salvador</t>
  </si>
  <si>
    <t>Equatorial Guinea</t>
  </si>
  <si>
    <t>detailsOfPenalty</t>
  </si>
  <si>
    <t>requestBody.formData.indebtnessDetails.fullyConvertibleDebetures.totaloutstandingEndOfYear</t>
  </si>
  <si>
    <t>Eritrea</t>
  </si>
  <si>
    <t>detailsOfAppeal</t>
  </si>
  <si>
    <t>requestBody.formData.securitiesOtherThanSharesAndDebentures</t>
  </si>
  <si>
    <t>Decrease during the year</t>
  </si>
  <si>
    <t>requestBody.formData.compoundingOfOffence.dtls</t>
  </si>
  <si>
    <t>requestBody.formData.totalSecuritiesnumOfSecurities</t>
  </si>
  <si>
    <t>i Buy-back of shares</t>
  </si>
  <si>
    <t>Estonia</t>
  </si>
  <si>
    <t>Ethiopia</t>
  </si>
  <si>
    <t>Falkland Islands (Malvinas)</t>
  </si>
  <si>
    <t>requestBody.formData.totalSecuritiesTotalNominalValue</t>
  </si>
  <si>
    <t>ii Shares forfeited</t>
  </si>
  <si>
    <t>Faroe Islands</t>
  </si>
  <si>
    <t>Fiji</t>
  </si>
  <si>
    <t>Finland</t>
  </si>
  <si>
    <t>requestBody.formData.totalSecuritiesTotalPaidUpValue</t>
  </si>
  <si>
    <t>iii Reduction of share capital</t>
  </si>
  <si>
    <t>France</t>
  </si>
  <si>
    <t>France, Metropolitan</t>
  </si>
  <si>
    <t>French Guiana</t>
  </si>
  <si>
    <t>requestBody.formData.turnover</t>
  </si>
  <si>
    <t>iv Others, specify</t>
  </si>
  <si>
    <t>French Polynesia</t>
  </si>
  <si>
    <t>French Southern Territories</t>
  </si>
  <si>
    <t>Gabon</t>
  </si>
  <si>
    <t>particularsOfOffence</t>
  </si>
  <si>
    <t>requestBody.formData.netWorthOfCompany</t>
  </si>
  <si>
    <t>The Gambia</t>
  </si>
  <si>
    <t>compoundingAmount</t>
  </si>
  <si>
    <t>requestBody.formData.promotersEquityNumShares.type</t>
  </si>
  <si>
    <t>SHARE HOLDING PATTERN Promoters</t>
  </si>
  <si>
    <t>At the end of the year</t>
  </si>
  <si>
    <t>requestBody.formData.directorAndKMPAsOnClosureOfFY</t>
  </si>
  <si>
    <t>requestBody.formData.promotersEquityNumShares.shareValue</t>
  </si>
  <si>
    <t>(ii) Preference shares</t>
  </si>
  <si>
    <t>dinOrPan</t>
  </si>
  <si>
    <t>requestBody.formData.promotersEquityNumShares.category</t>
  </si>
  <si>
    <t>Georgia</t>
  </si>
  <si>
    <t>Germany</t>
  </si>
  <si>
    <t>Ghana</t>
  </si>
  <si>
    <t>Gibraltar</t>
  </si>
  <si>
    <t>Greece</t>
  </si>
  <si>
    <t>requestBody.formData.promotersEquityNumShares.indian</t>
  </si>
  <si>
    <t>numOfEquityShares</t>
  </si>
  <si>
    <t>requestBody.formData.promotersEquityNumShares.nonresidentIndian</t>
  </si>
  <si>
    <t>i Issues of shares</t>
  </si>
  <si>
    <t>Greenland</t>
  </si>
  <si>
    <t>Grenada</t>
  </si>
  <si>
    <t>Guadeloupe</t>
  </si>
  <si>
    <t>cessationDate</t>
  </si>
  <si>
    <t>requestBody.formData.promotersEquityNumShares.foreignNational</t>
  </si>
  <si>
    <t>ii Re-issue of forfeited shares</t>
  </si>
  <si>
    <t>Guam</t>
  </si>
  <si>
    <t>Guatemala</t>
  </si>
  <si>
    <t>Guinea</t>
  </si>
  <si>
    <t>requestBody.formData.changeInDirectorAndKMPDuringYear</t>
  </si>
  <si>
    <t>requestBody.formData.promotersEquityNumShares.centralGovernment</t>
  </si>
  <si>
    <t>iii Others, specify</t>
  </si>
  <si>
    <t>Guinea-bissau</t>
  </si>
  <si>
    <t>Guyana</t>
  </si>
  <si>
    <t>Haiti</t>
  </si>
  <si>
    <t>requestBody.formData.promotersEquityNumShares.government</t>
  </si>
  <si>
    <t>Heard and Mc Donald Islands</t>
  </si>
  <si>
    <t>requestBody.formData.promotersEquityNumShares.governmentCompanies</t>
  </si>
  <si>
    <t>requestBody.formData.promotersEquityNumShares.insuranceCompanies</t>
  </si>
  <si>
    <t>i Redemption of shares</t>
  </si>
  <si>
    <t>Holy See (Vatican City State)</t>
  </si>
  <si>
    <t>Honduras</t>
  </si>
  <si>
    <t>Hong Kong</t>
  </si>
  <si>
    <t>natureOfChange</t>
  </si>
  <si>
    <t>requestBody.formData.promotersEquityNumShares.banks</t>
  </si>
  <si>
    <t>Hungary</t>
  </si>
  <si>
    <t>Iceland</t>
  </si>
  <si>
    <t>Indonesia</t>
  </si>
  <si>
    <t>requestBody.formData.promoterDetails</t>
  </si>
  <si>
    <t>requestBody.formData.promotersEquityNumShares.financialInstitutions</t>
  </si>
  <si>
    <t>Iran</t>
  </si>
  <si>
    <t>Iraq</t>
  </si>
  <si>
    <t>Ireland</t>
  </si>
  <si>
    <t>BeginningYear</t>
  </si>
  <si>
    <t>requestBody.formData.promotersEquityNumShares.foreignInstitutionalInvestors</t>
  </si>
  <si>
    <t>Israel</t>
  </si>
  <si>
    <t>Italy</t>
  </si>
  <si>
    <t>Jamaica</t>
  </si>
  <si>
    <t>EndYear</t>
  </si>
  <si>
    <t>requestBody.formData.promotersEquityNumShares.mutualFunds</t>
  </si>
  <si>
    <t>Japan</t>
  </si>
  <si>
    <t>requestBody.formData.promotersEquityNumShares.ventureCapital</t>
  </si>
  <si>
    <t>requestBody.formData.promotersEquityNumShares.bodycorporate</t>
  </si>
  <si>
    <t>requestBody.formData.promotersEquityNumShares.others</t>
  </si>
  <si>
    <t xml:space="preserve">   ISIN of the equity shares of the company</t>
  </si>
  <si>
    <t>requestBody.formData.promotersEquityNumShares.total</t>
  </si>
  <si>
    <t>requestBody.formData.promotersEquityPercentage.type</t>
  </si>
  <si>
    <t>ii Details of stock split/consolidation during the year (for each class of shares)</t>
  </si>
  <si>
    <t>Reunion</t>
  </si>
  <si>
    <t>requestBody.formData.promotersEquityPercentage.shareValue</t>
  </si>
  <si>
    <t>Percentage</t>
  </si>
  <si>
    <t>Malawi</t>
  </si>
  <si>
    <t>requestBody.formData.promotersEquityPercentage.category</t>
  </si>
  <si>
    <t>Before split /  Consolidation</t>
  </si>
  <si>
    <t>After split / consolidation</t>
  </si>
  <si>
    <t>requestBody.formData.promotersEquityPercentage.indian</t>
  </si>
  <si>
    <t>Face value per share</t>
  </si>
  <si>
    <t>requestBody.formData.promotersEquityPercentage.nonresidentIndian</t>
  </si>
  <si>
    <t>Jordan</t>
  </si>
  <si>
    <t>requestBody.formData.promotersEquityPercentage.foreignNational</t>
  </si>
  <si>
    <t>requestBody.formData.promotersEquityPercentage.centralGovernment</t>
  </si>
  <si>
    <t xml:space="preserve">iii Details of shares/Debentures Transfers since closure date of last financial year (or in the case of the first return at any time since the incorporation of the company) </t>
  </si>
  <si>
    <t>requestBody.formData.promotersEquityPercentage.government</t>
  </si>
  <si>
    <t>requestBody.formData.promotersEquityPercentage.governmentCompanies</t>
  </si>
  <si>
    <t>Mauritius</t>
  </si>
  <si>
    <t>requestBody.formData.promotersEquityPercentage.insuranceCompanies</t>
  </si>
  <si>
    <t>Madagascar</t>
  </si>
  <si>
    <t>requestBody.formData.promotersEquityPercentage.banks</t>
  </si>
  <si>
    <t xml:space="preserve">    Number of transfers</t>
  </si>
  <si>
    <t>requestBody.formData.promotersEquityPercentage.financialInstitutions</t>
  </si>
  <si>
    <t>requestBody.formData.promotersEquityPercentage.foreignInstitutionalInvestors</t>
  </si>
  <si>
    <t>iv Debentures (Outstanding as at the end of financial year)</t>
  </si>
  <si>
    <t>requestBody.formData.promotersEquityPercentage.mutualFunds</t>
  </si>
  <si>
    <t>requestBody.formData.promotersEquityPercentage.ventureCapital</t>
  </si>
  <si>
    <t xml:space="preserve">    (a) Non-convertible debentures</t>
  </si>
  <si>
    <t>requestBody.formData.promotersEquityPercentage.bodycorporate</t>
  </si>
  <si>
    <t>requestBody.formData.promotersEquityPercentage.others</t>
  </si>
  <si>
    <t xml:space="preserve">    *Number of classes</t>
  </si>
  <si>
    <t>Moldova</t>
  </si>
  <si>
    <t>requestBody.formData.promotersEquityPercentage.total</t>
  </si>
  <si>
    <t>Macedonia, The Former Yugoslav</t>
  </si>
  <si>
    <t>requestBody.formData.promotersPreferenceNumShares.type</t>
  </si>
  <si>
    <t>Classes of non-convertible debentures</t>
  </si>
  <si>
    <t>Number of units</t>
  </si>
  <si>
    <t>Nominal value per unit</t>
  </si>
  <si>
    <t>Total value (Outstanding at the end of the year)</t>
  </si>
  <si>
    <t>requestBody.formData.promotersPreferenceNumShares.shareValue</t>
  </si>
  <si>
    <t>Kazakhstan</t>
  </si>
  <si>
    <t>requestBody.formData.promotersPreferenceNumShares.category</t>
  </si>
  <si>
    <t>Preference Shares</t>
  </si>
  <si>
    <t>Zimbabwe</t>
  </si>
  <si>
    <t>Zambia</t>
  </si>
  <si>
    <t>Yugoslavia</t>
  </si>
  <si>
    <t>requestBody.formData.promotersPreferenceNumShares.indian</t>
  </si>
  <si>
    <t>requestBody.formData.promotersPreferenceNumShares.nonresidentIndian</t>
  </si>
  <si>
    <t>Outstanding as at the beginning of the year</t>
  </si>
  <si>
    <t>Outstanding as at the end of the year</t>
  </si>
  <si>
    <t>requestBody.formData.promotersPreferenceNumShares.foreignNational</t>
  </si>
  <si>
    <t>Kenya</t>
  </si>
  <si>
    <t>Kiribati</t>
  </si>
  <si>
    <t>requestBody.formData.promotersPreferenceNumShares.centralGovernment</t>
  </si>
  <si>
    <t>Yemen</t>
  </si>
  <si>
    <t>Western Sahara</t>
  </si>
  <si>
    <t>Wallis and Futuna Islands</t>
  </si>
  <si>
    <t>Virgin Islands (U.S.)</t>
  </si>
  <si>
    <t>requestBody.formData.promotersPreferenceNumShares.government</t>
  </si>
  <si>
    <t>requestBody.formData.promotersPreferenceNumShares.governmentCompanies</t>
  </si>
  <si>
    <t xml:space="preserve">    (b) Partly convertible debentures</t>
  </si>
  <si>
    <t>requestBody.formData.promotersPreferenceNumShares.insuranceCompanies</t>
  </si>
  <si>
    <t>requestBody.formData.promotersPreferenceNumShares.banks</t>
  </si>
  <si>
    <t>Micronesia, Federated States of</t>
  </si>
  <si>
    <t>requestBody.formData.promotersPreferenceNumShares.financialInstitutions</t>
  </si>
  <si>
    <t>Macau</t>
  </si>
  <si>
    <t>requestBody.formData.promotersPreferenceNumShares.foreignInstitutionalInvestors</t>
  </si>
  <si>
    <t>Classes of partly convertible debentures</t>
  </si>
  <si>
    <t>requestBody.formData.promotersPreferenceNumShares.mutualFunds</t>
  </si>
  <si>
    <t>Korea, North</t>
  </si>
  <si>
    <t>requestBody.formData.promotersPreferenceNumShares.ventureCapital</t>
  </si>
  <si>
    <t>Virgin Islands (British)</t>
  </si>
  <si>
    <t>Vietnam</t>
  </si>
  <si>
    <t>Venezuela</t>
  </si>
  <si>
    <t>requestBody.formData.promotersPreferenceNumShares.bodycorporate</t>
  </si>
  <si>
    <t>requestBody.formData.promotersPreferenceNumShares.others</t>
  </si>
  <si>
    <t>requestBody.formData.promotersPreferenceNumShares.total</t>
  </si>
  <si>
    <t>Korea, South</t>
  </si>
  <si>
    <t>Kuwait</t>
  </si>
  <si>
    <t>requestBody.formData.promotersPreferencePercentage.type</t>
  </si>
  <si>
    <t>Vanuatu</t>
  </si>
  <si>
    <t>Uzbekistan</t>
  </si>
  <si>
    <t>Uruguay</t>
  </si>
  <si>
    <t>United States Minor Outlying I</t>
  </si>
  <si>
    <t>requestBody.formData.promotersPreferencePercentage.shareValue</t>
  </si>
  <si>
    <t>requestBody.formData.promotersPreferencePercentage.category</t>
  </si>
  <si>
    <t xml:space="preserve">    (c) Fully convertible debentures</t>
  </si>
  <si>
    <t>requestBody.formData.promotersPreferencePercentage.indian</t>
  </si>
  <si>
    <t>requestBody.formData.promotersPreferencePercentage.nonresidentIndian</t>
  </si>
  <si>
    <t>Mexico</t>
  </si>
  <si>
    <t>requestBody.formData.promotersPreferencePercentage.foreignNational</t>
  </si>
  <si>
    <t>Luxembourg</t>
  </si>
  <si>
    <t>requestBody.formData.promotersPreferencePercentage.centralGovernment</t>
  </si>
  <si>
    <t>Classes of fully convertible debentures</t>
  </si>
  <si>
    <t>Nominal value</t>
  </si>
  <si>
    <t>requestBody.formData.promotersPreferencePercentage.government</t>
  </si>
  <si>
    <t>Kyrgyzstan</t>
  </si>
  <si>
    <t>requestBody.formData.promotersPreferencePercentage.governmentCompanies</t>
  </si>
  <si>
    <t>United Kingdom</t>
  </si>
  <si>
    <t>United Arab Emirates</t>
  </si>
  <si>
    <t>Ukraine</t>
  </si>
  <si>
    <t>requestBody.formData.promotersPreferencePercentage.insuranceCompanies</t>
  </si>
  <si>
    <t>requestBody.formData.promotersPreferencePercentage.banks</t>
  </si>
  <si>
    <t>requestBody.formData.promotersPreferencePercentage.financialInstitutions</t>
  </si>
  <si>
    <t>Lao People's Democratic Republ</t>
  </si>
  <si>
    <t>Latvia</t>
  </si>
  <si>
    <t>requestBody.formData.promotersPreferencePercentage.foreignInstitutionalInvestors</t>
  </si>
  <si>
    <t>Uganda</t>
  </si>
  <si>
    <t>United States</t>
  </si>
  <si>
    <t>Tuvalu</t>
  </si>
  <si>
    <t>Turks and Caicos Islands</t>
  </si>
  <si>
    <t>requestBody.formData.promotersPreferencePercentage.mutualFunds</t>
  </si>
  <si>
    <t>Lithuania</t>
  </si>
  <si>
    <t>requestBody.formData.promotersPreferencePercentage.ventureCapital</t>
  </si>
  <si>
    <t xml:space="preserve">   (d) Summary of Indebtedness</t>
  </si>
  <si>
    <t>requestBody.formData.promotersPreferencePercentage.bodycorporate</t>
  </si>
  <si>
    <t>requestBody.formData.promotersPreferencePercentage.others</t>
  </si>
  <si>
    <t>requestBody.formData.promotersPreferencePercentage.total</t>
  </si>
  <si>
    <t>Non-convertible debentures</t>
  </si>
  <si>
    <t>requestBody.formData.publicEquityNumShares.type</t>
  </si>
  <si>
    <t>SHARE HOLDING PATTERN Public/Other than promoters</t>
  </si>
  <si>
    <t>Partly convertible debentures</t>
  </si>
  <si>
    <t>requestBody.formData.publicEquityNumShares.shareValue</t>
  </si>
  <si>
    <t>Fully convertible debentures</t>
  </si>
  <si>
    <t>requestBody.formData.publicEquityNumShares.category</t>
  </si>
  <si>
    <t>Turkmenistan</t>
  </si>
  <si>
    <t>Turkey</t>
  </si>
  <si>
    <t>Tunisia</t>
  </si>
  <si>
    <t>Trinidad and Tobago</t>
  </si>
  <si>
    <t>requestBody.formData.publicEquityNumShares.indian</t>
  </si>
  <si>
    <t>requestBody.formData.publicEquityNumShares.nonresidentIndian</t>
  </si>
  <si>
    <t xml:space="preserve">  v Securities (other than shares and debentures)</t>
  </si>
  <si>
    <t>requestBody.formData.publicEquityNumShares.foreignNational</t>
  </si>
  <si>
    <t>requestBody.formData.publicEquityNumShares.centralGovernment</t>
  </si>
  <si>
    <t>Type of Securities</t>
  </si>
  <si>
    <t>Number of  Securities</t>
  </si>
  <si>
    <t>Nominal Value of each Unit</t>
  </si>
  <si>
    <t>Total Nominal Value</t>
  </si>
  <si>
    <t>Paid up Value of each Unit</t>
  </si>
  <si>
    <t>Total Paid  up Value</t>
  </si>
  <si>
    <t>requestBody.formData.publicEquityNumShares.government</t>
  </si>
  <si>
    <t>MAHADEEP SINGH JANWAL</t>
  </si>
  <si>
    <t>requestBody.formData.publicEquityNumShares.governmentCompanies</t>
  </si>
  <si>
    <t>Tonga</t>
  </si>
  <si>
    <t>Tokelau</t>
  </si>
  <si>
    <t>Togo</t>
  </si>
  <si>
    <t>requestBody.formData.publicEquityNumShares.insuranceCompanies</t>
  </si>
  <si>
    <t>requestBody.formData.publicEquityNumShares.banks</t>
  </si>
  <si>
    <t>V Turnover and net worth of the company (as defined in the Companies Act, 2013)</t>
  </si>
  <si>
    <t>requestBody.formData.publicEquityNumShares.financialInstitutions</t>
  </si>
  <si>
    <t>requestBody.formData.publicEquityNumShares.foreignInstitutionalInvestors</t>
  </si>
  <si>
    <t>i *Turnover</t>
  </si>
  <si>
    <t>requestBody.formData.publicEquityNumShares.mutualFunds</t>
  </si>
  <si>
    <t>requestBody.formData.publicEquityNumShares.ventureCapital</t>
  </si>
  <si>
    <r>
      <rPr>
        <sz val="10"/>
        <color theme="1"/>
        <rFont val="Calibri"/>
        <family val="2"/>
      </rPr>
      <t>ii *</t>
    </r>
    <r>
      <rPr>
        <sz val="11"/>
        <color theme="1"/>
        <rFont val="Calibri"/>
        <family val="2"/>
      </rPr>
      <t xml:space="preserve"> </t>
    </r>
    <r>
      <rPr>
        <sz val="10"/>
        <color theme="1"/>
        <rFont val="Calibri"/>
        <family val="2"/>
      </rPr>
      <t>Net worth of the Company</t>
    </r>
  </si>
  <si>
    <t>requestBody.formData.publicEquityNumShares.bodycorporate</t>
  </si>
  <si>
    <t>requestBody.formData.publicEquityNumShares.others</t>
  </si>
  <si>
    <t>Liechtenstein</t>
  </si>
  <si>
    <t>VI SHARE HOLDING PATTERN</t>
  </si>
  <si>
    <t>requestBody.formData.publicEquityNumShares.total</t>
  </si>
  <si>
    <t>requestBody.formData.publicEquityPercentage.type</t>
  </si>
  <si>
    <r>
      <rPr>
        <b/>
        <sz val="10"/>
        <color theme="1"/>
        <rFont val="Calibri"/>
        <family val="2"/>
      </rPr>
      <t>A</t>
    </r>
    <r>
      <rPr>
        <sz val="10"/>
        <color theme="1"/>
        <rFont val="Calibri"/>
        <family val="2"/>
      </rPr>
      <t xml:space="preserve"> </t>
    </r>
    <r>
      <rPr>
        <b/>
        <sz val="10"/>
        <color theme="1"/>
        <rFont val="Calibri"/>
        <family val="2"/>
      </rPr>
      <t>Promoters</t>
    </r>
  </si>
  <si>
    <t>requestBody.formData.publicEquityPercentage.shareValue</t>
  </si>
  <si>
    <t>requestBody.formData.publicEquityPercentage.category</t>
  </si>
  <si>
    <t>S.
No</t>
  </si>
  <si>
    <t>Category</t>
  </si>
  <si>
    <t>Equity</t>
  </si>
  <si>
    <t>Preference</t>
  </si>
  <si>
    <t>requestBody.formData.publicEquityPercentage.indian</t>
  </si>
  <si>
    <t>requestBody.formData.publicEquityPercentage.nonresidentIndian</t>
  </si>
  <si>
    <t>Individual/Hindu Undivided Family</t>
  </si>
  <si>
    <t>requestBody.formData.publicEquityPercentage.foreignNational</t>
  </si>
  <si>
    <t>(i) Indian</t>
  </si>
  <si>
    <t>requestBody.formData.publicEquityPercentage.centralGovernment</t>
  </si>
  <si>
    <t>(ii) Non-resident Indian (NRI)</t>
  </si>
  <si>
    <t>requestBody.formData.publicEquityPercentage.government</t>
  </si>
  <si>
    <t>(iii) Foreign national (other than NRI)</t>
  </si>
  <si>
    <t>requestBody.formData.publicEquityPercentage.governmentCompanies</t>
  </si>
  <si>
    <t>Government</t>
  </si>
  <si>
    <t>requestBody.formData.publicEquityPercentage.insuranceCompanies</t>
  </si>
  <si>
    <t>(i) Central Government</t>
  </si>
  <si>
    <t>requestBody.formData.publicEquityPercentage.banks</t>
  </si>
  <si>
    <t>(ii) State Government</t>
  </si>
  <si>
    <t>requestBody.formData.publicEquityPercentage.financialInstitutions</t>
  </si>
  <si>
    <t>(iii) Government companies</t>
  </si>
  <si>
    <t>requestBody.formData.publicEquityPercentage.foreignInstitutionalInvestors</t>
  </si>
  <si>
    <t>Insurance companies</t>
  </si>
  <si>
    <t>requestBody.formData.publicEquityPercentage.mutualFunds</t>
  </si>
  <si>
    <t>Banks</t>
  </si>
  <si>
    <t>requestBody.formData.publicEquityPercentage.ventureCapital</t>
  </si>
  <si>
    <t>Financial institutions</t>
  </si>
  <si>
    <t>requestBody.formData.publicEquityPercentage.bodycorporate</t>
  </si>
  <si>
    <t>Foreign institutional investors</t>
  </si>
  <si>
    <t>requestBody.formData.publicEquityPercentage.others</t>
  </si>
  <si>
    <t>Mutual funds</t>
  </si>
  <si>
    <t>requestBody.formData.publicEquityPercentage.total</t>
  </si>
  <si>
    <t>Venture capital</t>
  </si>
  <si>
    <t>requestBody.formData.publicPreferenceNumShares.type</t>
  </si>
  <si>
    <t>Body corporate(not mentioned above)
(not mentioned above)</t>
  </si>
  <si>
    <t>requestBody.formData.publicPreferenceNumShares.shareValue</t>
  </si>
  <si>
    <t>requestBody.formData.publicPreferenceNumShares.category</t>
  </si>
  <si>
    <t>requestBody.formData.publicPreferenceNumShares.indian</t>
  </si>
  <si>
    <t>requestBody.formData.publicPreferenceNumShares.nonresidentIndian</t>
  </si>
  <si>
    <t xml:space="preserve">    Total number of shareholders (promoters)</t>
  </si>
  <si>
    <t>requestBody.formData.publicPreferenceNumShares.foreignNational</t>
  </si>
  <si>
    <t>requestBody.formData.publicPreferenceNumShares.centralGovernment</t>
  </si>
  <si>
    <r>
      <rPr>
        <b/>
        <sz val="10"/>
        <color theme="1"/>
        <rFont val="Calibri"/>
        <family val="2"/>
      </rPr>
      <t>B</t>
    </r>
    <r>
      <rPr>
        <sz val="10"/>
        <color theme="1"/>
        <rFont val="Calibri"/>
        <family val="2"/>
      </rPr>
      <t xml:space="preserve"> </t>
    </r>
    <r>
      <rPr>
        <b/>
        <sz val="10"/>
        <color theme="1"/>
        <rFont val="Calibri"/>
        <family val="2"/>
      </rPr>
      <t>Public/Other than promoters</t>
    </r>
  </si>
  <si>
    <t>requestBody.formData.publicPreferenceNumShares.government</t>
  </si>
  <si>
    <t>requestBody.formData.publicPreferenceNumShares.governmentCompanies</t>
  </si>
  <si>
    <t>requestBody.formData.publicPreferenceNumShares.insuranceCompanies</t>
  </si>
  <si>
    <t>requestBody.formData.publicPreferenceNumShares.banks</t>
  </si>
  <si>
    <t>requestBody.formData.publicPreferenceNumShares.financialInstitutions</t>
  </si>
  <si>
    <t>requestBody.formData.publicPreferenceNumShares.foreignInstitutionalInvestors</t>
  </si>
  <si>
    <t>requestBody.formData.publicPreferenceNumShares.mutualFunds</t>
  </si>
  <si>
    <t>requestBody.formData.publicPreferenceNumShares.ventureCapital</t>
  </si>
  <si>
    <t>requestBody.formData.publicPreferenceNumShares.bodycorporate</t>
  </si>
  <si>
    <t>requestBody.formData.publicPreferenceNumShares.others</t>
  </si>
  <si>
    <t>requestBody.formData.publicPreferenceNumShares.total</t>
  </si>
  <si>
    <t>requestBody.formData.publicPreferencePercentage.type</t>
  </si>
  <si>
    <t>requestBody.formData.publicPreferencePercentage.shareValue</t>
  </si>
  <si>
    <t>requestBody.formData.publicPreferencePercentage.category</t>
  </si>
  <si>
    <t>requestBody.formData.publicPreferencePercentage.indian</t>
  </si>
  <si>
    <t>requestBody.formData.publicPreferencePercentage.nonresidentIndian</t>
  </si>
  <si>
    <t>requestBody.formData.publicPreferencePercentage.foreignNational</t>
  </si>
  <si>
    <t>requestBody.formData.publicPreferencePercentage.centralGovernment</t>
  </si>
  <si>
    <t>requestBody.formData.publicPreferencePercentage.government</t>
  </si>
  <si>
    <t>requestBody.formData.publicPreferencePercentage.governmentCompanies</t>
  </si>
  <si>
    <t>requestBody.formData.publicPreferencePercentage.insuranceCompanies</t>
  </si>
  <si>
    <t>requestBody.formData.publicPreferencePercentage.banks</t>
  </si>
  <si>
    <t>Total number of shareholders (other than promoters)</t>
  </si>
  <si>
    <t>requestBody.formData.publicPreferencePercentage.financialInstitutions</t>
  </si>
  <si>
    <t>requestBody.formData.publicPreferencePercentage.foreignInstitutionalInvestors</t>
  </si>
  <si>
    <t>Total number of shareholders (Promoters + Public/Other than promoters)</t>
  </si>
  <si>
    <t>requestBody.formData.publicPreferencePercentage.mutualFunds</t>
  </si>
  <si>
    <t>requestBody.formData.publicPreferencePercentage.ventureCapital</t>
  </si>
  <si>
    <t xml:space="preserve">    Breakup of total number of shareholders (Promoters + Other than promoters)</t>
  </si>
  <si>
    <t>requestBody.formData.publicPreferencePercentage.bodycorporate</t>
  </si>
  <si>
    <t>requestBody.formData.publicPreferencePercentage.others</t>
  </si>
  <si>
    <t>Sl. No</t>
  </si>
  <si>
    <t>requestBody.formData.publicPreferencePercentage.total</t>
  </si>
  <si>
    <t>Individual - Female</t>
  </si>
  <si>
    <t>requestBody.formData.totalNumOfShareHoldersPromoters</t>
  </si>
  <si>
    <t>Individual - Male</t>
  </si>
  <si>
    <t>requestBody.formData.totalNumOfShareHoldersOtherThanPromotoers</t>
  </si>
  <si>
    <t>Individual - Transgender</t>
  </si>
  <si>
    <t>requestBody.formData.totalNumOfShareHoldersPromotersPlusOtherThanPromotoers</t>
  </si>
  <si>
    <t>Other than individuals</t>
  </si>
  <si>
    <t>requestBody.formData.detailsOfForeignInstInvestors</t>
  </si>
  <si>
    <t>requestBody.formData.numOfDirectorAndKMPAsOnFYDate</t>
  </si>
  <si>
    <t>requestBody.formData.convenedMeetingCount</t>
  </si>
  <si>
    <t>C Details of Foreign institutional investors’ (FIIs) holding shares of the company</t>
  </si>
  <si>
    <t>requestBody.formData.boradMettingCount</t>
  </si>
  <si>
    <t>requestBody.formData.comiteeMettingCount</t>
  </si>
  <si>
    <t>Name of the FII</t>
  </si>
  <si>
    <t>Address</t>
  </si>
  <si>
    <t>Date of Incorporation(DD/MM/YYYY)</t>
  </si>
  <si>
    <t>Country of Incorporation</t>
  </si>
  <si>
    <t>Number of shares held</t>
  </si>
  <si>
    <t>% of shares held</t>
  </si>
  <si>
    <t>requestBody.formData.whetherCompanyHasMadeCompliances</t>
  </si>
  <si>
    <t>A *Whether the company has made compliances and disclosures in respect of applicable provisions of the Companies Act, 2013 during the year</t>
  </si>
  <si>
    <t>HARBANS LAL</t>
  </si>
  <si>
    <t>requestBody.formData.reasons</t>
  </si>
  <si>
    <t>requestBody.formData.penaltyAndpunishmentDetailsImposedOnCompanyOrDir.nil</t>
  </si>
  <si>
    <t xml:space="preserve">A *DETAILS OF PENALTIES / PUNISHMENT IMPOSED ON COMPANY/DIRECTORS/OFFICERS             </t>
  </si>
  <si>
    <t>VII NUMBER OF PROMOTERS, MEMBERS, DEBENTURE HOLDERS
[Details of , Promoters, Members (other than promoters), Debenture holders]</t>
  </si>
  <si>
    <t>requestBody.formData.penaltyAndpunishmentDetailsImposedOnCompanyOrDir.numOfPenaltyAndpunishmentDetailsImposedOnCompanyOrDir</t>
  </si>
  <si>
    <t>requestBody.formData.compoundingOfOffence.nil</t>
  </si>
  <si>
    <t>B *DETAILS OF COMPOUNDING OF OFFENCES</t>
  </si>
  <si>
    <t>requestBody.formData.compoundingOfOffence.numOfcompoundingOfOffencer</t>
  </si>
  <si>
    <t>Details</t>
  </si>
  <si>
    <t>requestBody.formData.numOfShareHolderOrDebetureHolder</t>
  </si>
  <si>
    <t>Promoters</t>
  </si>
  <si>
    <t>Members(Other than Promoters)</t>
  </si>
  <si>
    <t>requestBody.formData.nonConvertibleDebentures.type</t>
  </si>
  <si>
    <t>requestBody.formData.nonConvertibleDebentures.outstandingAtBeginningYear</t>
  </si>
  <si>
    <t>VIII DETAILS OF DIRECTORS AND KEY MANAGERIAL PERSONNEL</t>
  </si>
  <si>
    <t>requestBody.formData.nonConvertibleDebentures.increasingDuringYear</t>
  </si>
  <si>
    <t>requestBody.formData.nonConvertibleDebentures.decreasingDuringYear</t>
  </si>
  <si>
    <t>A Composition of Board of Directors</t>
  </si>
  <si>
    <t>requestBody.formData.nonConvertibleDebentures.outstandingAtEndYear</t>
  </si>
  <si>
    <t>requestBody.formData.partlyConvertibleDebentures.type</t>
  </si>
  <si>
    <t>Part-convertible debentures</t>
  </si>
  <si>
    <t xml:space="preserve">Category </t>
  </si>
  <si>
    <t>Number of directors at the beginning of the year</t>
  </si>
  <si>
    <t>Number of directors at the end of the year</t>
  </si>
  <si>
    <t>Percentage of shares held by directors as at the end of year</t>
  </si>
  <si>
    <t>requestBody.formData.partlyConvertibleDebentures.outstandingAtBeginningYear</t>
  </si>
  <si>
    <t>Executive</t>
  </si>
  <si>
    <t>Non-executive</t>
  </si>
  <si>
    <t>requestBody.formData.partlyConvertibleDebentures.increasingDuringYear</t>
  </si>
  <si>
    <t xml:space="preserve">A Promoter </t>
  </si>
  <si>
    <t>requestBody.formData.partlyConvertibleDebentures.decreasingDuringYear</t>
  </si>
  <si>
    <t xml:space="preserve">B Non-Promoter </t>
  </si>
  <si>
    <t>requestBody.formData.partlyConvertibleDebentures.outstandingAtEndYear</t>
  </si>
  <si>
    <t>i Non-Independent</t>
  </si>
  <si>
    <t>requestBody.formData.fullyConvertibleDebentures.type</t>
  </si>
  <si>
    <t>Full-convertible debentures</t>
  </si>
  <si>
    <t>ii Independent</t>
  </si>
  <si>
    <t>requestBody.formData.fullyConvertibleDebentures.outstandingAtBeginningYear</t>
  </si>
  <si>
    <t>C Nominee Directors representing</t>
  </si>
  <si>
    <t>requestBody.formData.fullyConvertibleDebentures.increasingDuringYear</t>
  </si>
  <si>
    <t>i. Banks and FIs</t>
  </si>
  <si>
    <t>requestBody.formData.fullyConvertibleDebentures.decreasingDuringYear</t>
  </si>
  <si>
    <t xml:space="preserve">ii Investing institutions  </t>
  </si>
  <si>
    <t>requestBody.formData.fullyConvertibleDebentures.outstandingAtEndYear</t>
  </si>
  <si>
    <t>iii Government</t>
  </si>
  <si>
    <t>requestBody.formData.promoter.category</t>
  </si>
  <si>
    <t>Promoter</t>
  </si>
  <si>
    <t xml:space="preserve">iv Small share holders </t>
  </si>
  <si>
    <t>requestBody.formData.promoter.BeginningYearExecutive</t>
  </si>
  <si>
    <t xml:space="preserve">        TRUE</t>
  </si>
  <si>
    <t>v Others</t>
  </si>
  <si>
    <t>requestBody.formData.promoter.BeginningYearNonExecutive</t>
  </si>
  <si>
    <t xml:space="preserve">Total </t>
  </si>
  <si>
    <t>requestBody.formData.promoter.endYearExecutive</t>
  </si>
  <si>
    <t>requestBody.formData.promoter.endYearNonExecutive</t>
  </si>
  <si>
    <t xml:space="preserve">*Number of Directors and Key managerial personnel (who is not director) as on  the financial year end date </t>
  </si>
  <si>
    <t>Qatar</t>
  </si>
  <si>
    <t>requestBody.formData.promoter.percentExecutive</t>
  </si>
  <si>
    <t>337928</t>
  </si>
  <si>
    <t xml:space="preserve">     </t>
  </si>
  <si>
    <t>requestBody.formData.promoter.percentNonExecutive</t>
  </si>
  <si>
    <t>B (i) Details of directors and Key managerial personnel as on the closure of financial year</t>
  </si>
  <si>
    <t>requestBody.formData.nonPromoter.category</t>
  </si>
  <si>
    <t>Non-Promoter</t>
  </si>
  <si>
    <t>requestBody.formData.nonPromoter.BeginningYearExecutive</t>
  </si>
  <si>
    <t>Name</t>
  </si>
  <si>
    <t>DIN/PAN</t>
  </si>
  <si>
    <t>Designation</t>
  </si>
  <si>
    <t>Number of equity shares held</t>
  </si>
  <si>
    <t>Date of cessation (after closure of financial year : If any) (DD/MM/YYY)</t>
  </si>
  <si>
    <t>requestBody.formData.nonPromoter.BeginningYearNonExecutive</t>
  </si>
  <si>
    <t>08571117</t>
  </si>
  <si>
    <t>02715232</t>
  </si>
  <si>
    <t>6000</t>
  </si>
  <si>
    <t>503037872</t>
  </si>
  <si>
    <t>07417538</t>
  </si>
  <si>
    <t>requestBody.formData.nonPromoter.endYearExecutive</t>
  </si>
  <si>
    <t>requestBody.formData.nonPromoter.endYearNonExecutive</t>
  </si>
  <si>
    <t>B (ii) *Particulars of change in director(s) and Key managerial personnel during the year</t>
  </si>
  <si>
    <t>8</t>
  </si>
  <si>
    <t>requestBody.formData.nonPromoter.percentExecutive</t>
  </si>
  <si>
    <t>Libya</t>
  </si>
  <si>
    <t>requestBody.formData.nonPromoter.percentNonExecutive</t>
  </si>
  <si>
    <t xml:space="preserve">Name </t>
  </si>
  <si>
    <t>Designation at the beginning / during the financial year</t>
  </si>
  <si>
    <t>Date of appointment/ change in designation/ cessation (DD/MM/YYYY)</t>
  </si>
  <si>
    <t>Nature of change (Appointment/ Change in designation/ Cessation)</t>
  </si>
  <si>
    <t>requestBody.formData.nonIndependent.category</t>
  </si>
  <si>
    <t>Non-Independent</t>
  </si>
  <si>
    <t>TEJ PARTAP</t>
  </si>
  <si>
    <t>07818713</t>
  </si>
  <si>
    <t>04/08/2025</t>
  </si>
  <si>
    <t>29/05/2025</t>
  </si>
  <si>
    <t>04/07/2025</t>
  </si>
  <si>
    <t>requestBody.formData.nonIndependent.BeginningYearExecutive</t>
  </si>
  <si>
    <t>requestBody.formData.nonIndependent.BeginningYearNonExecutive</t>
  </si>
  <si>
    <t>IX MEETINGS OF MEMBERS/CLASS OF MEMBERS/ BOARD/COMMITTEES OF THE BOARD OF DIRECTORS</t>
  </si>
  <si>
    <t>requestBody.formData.nonIndependent.endYearExecutive</t>
  </si>
  <si>
    <t>requestBody.formData.nonIndependent.endYearNonExecutive</t>
  </si>
  <si>
    <t>A MEMBERS/CLASS /REQUISITIONED/NCLT/COURT CONVENED MEETINGS</t>
  </si>
  <si>
    <t>requestBody.formData.nonIndependent.percentExecutive</t>
  </si>
  <si>
    <t>requestBody.formData.nonIndependent.percentNonExecutive</t>
  </si>
  <si>
    <t xml:space="preserve">    *Number of meetings held</t>
  </si>
  <si>
    <t>Puerto Rico</t>
  </si>
  <si>
    <t>requestBody.formData.independent.category</t>
  </si>
  <si>
    <t>Independent</t>
  </si>
  <si>
    <t>Liberia</t>
  </si>
  <si>
    <t>requestBody.formData.independent.BeginningYearExecutive</t>
  </si>
  <si>
    <t>Type of meeting</t>
  </si>
  <si>
    <t>Date of meeting (DD/MM/YYYY)</t>
  </si>
  <si>
    <t>Total Number of Members entitled to attend meeting</t>
  </si>
  <si>
    <t>Attendance</t>
  </si>
  <si>
    <t>requestBody.formData.independent.BeginningYearNonExecutive</t>
  </si>
  <si>
    <t>Number of members attended</t>
  </si>
  <si>
    <t>% of total shareholding</t>
  </si>
  <si>
    <t>requestBody.formData.independent.endYearExecutive</t>
  </si>
  <si>
    <t>01/01/2026</t>
  </si>
  <si>
    <t>requestBody.formData.independent.endYearNonExecutive</t>
  </si>
  <si>
    <t>requestBody.formData.independent.percentExecutive</t>
  </si>
  <si>
    <t>B BOARD MEETINGS</t>
  </si>
  <si>
    <t>requestBody.formData.independent.percentNonExecutive</t>
  </si>
  <si>
    <t>requestBody.formData.nomineeDirectorsRepresenting.category</t>
  </si>
  <si>
    <t>Nominee Directors representing</t>
  </si>
  <si>
    <t>Portugal</t>
  </si>
  <si>
    <t>requestBody.formData.nomineeDirectorsRepresenting.BeginningYearExecutive</t>
  </si>
  <si>
    <t>Lesotho</t>
  </si>
  <si>
    <t>requestBody.formData.nomineeDirectorsRepresenting.BeginningYearNonExecutive</t>
  </si>
  <si>
    <t>S.No.</t>
  </si>
  <si>
    <t xml:space="preserve">Total Number of directors as on the date of meeting  </t>
  </si>
  <si>
    <t>requestBody.formData.nomineeDirectorsRepresenting.endYearExecutive</t>
  </si>
  <si>
    <t>Number of directors attended</t>
  </si>
  <si>
    <t>% of attendance</t>
  </si>
  <si>
    <t>requestBody.formData.nomineeDirectorsRepresenting.endYearNonExecutive</t>
  </si>
  <si>
    <t>DTPPS6287G</t>
  </si>
  <si>
    <t>SADHVI SHARMA</t>
  </si>
  <si>
    <t>requestBody.formData.nomineeDirectorsRepresenting.percentExecutive</t>
  </si>
  <si>
    <t>requestBody.formData.nomineeDirectorsRepresenting.percentNonExecutive</t>
  </si>
  <si>
    <t>C COMMITTEE MEETINGS</t>
  </si>
  <si>
    <t>requestBody.formData.banksAndFis.category</t>
  </si>
  <si>
    <t>Banks &amp; FIs</t>
  </si>
  <si>
    <t>requestBody.formData.banksAndFis.BeginningYearExecutive</t>
  </si>
  <si>
    <t xml:space="preserve">    Number of meetings held</t>
  </si>
  <si>
    <t>Poland</t>
  </si>
  <si>
    <t>requestBody.formData.banksAndFis.BeginningYearNonExecutive</t>
  </si>
  <si>
    <t>Lebanon</t>
  </si>
  <si>
    <t>requestBody.formData.banksAndFis.endYearExecutive</t>
  </si>
  <si>
    <t>Total Number of Members as on the date of meeting</t>
  </si>
  <si>
    <t>requestBody.formData.banksAndFis.endYearNonExecutive</t>
  </si>
  <si>
    <t>requestBody.formData.banksAndFis.percentExecutive</t>
  </si>
  <si>
    <t>02816913</t>
  </si>
  <si>
    <t>06524014</t>
  </si>
  <si>
    <t>requestBody.formData.banksAndFis.percentNonExecutive</t>
  </si>
  <si>
    <t>requestBody.formData.investingInstitutions.category</t>
  </si>
  <si>
    <t>Investing institutions</t>
  </si>
  <si>
    <t>D ATTENDANCE OF DIRECTORS</t>
  </si>
  <si>
    <t>requestBody.formData.investingInstitutions.BeginningYearExecutive</t>
  </si>
  <si>
    <t>requestBody.formData.investingInstitutions.BeginningYearNonExecutive</t>
  </si>
  <si>
    <t>Name of the Director</t>
  </si>
  <si>
    <t>Board Meetings</t>
  </si>
  <si>
    <t>Committee Meetings</t>
  </si>
  <si>
    <t>Whether attended AGMheld on</t>
  </si>
  <si>
    <t>requestBody.formData.investingInstitutions.endYearExecutive</t>
  </si>
  <si>
    <t>Number of Meetings  which  director was entitled to attend</t>
  </si>
  <si>
    <t>Number of Meetings attended</t>
  </si>
  <si>
    <t>Number of Meetings which director was entitled to attend</t>
  </si>
  <si>
    <t>requestBody.formData.investingInstitutions.endYearNonExecutive</t>
  </si>
  <si>
    <t>ANIL KUMAR</t>
  </si>
  <si>
    <t>ROHIT GUPTA</t>
  </si>
  <si>
    <t>05/08/2025</t>
  </si>
  <si>
    <t>ANAND SHARDA</t>
  </si>
  <si>
    <t>requestBody.formData.investingInstitutions.percentExecutive</t>
  </si>
  <si>
    <t>requestBody.formData.investingInstitutions.percentNonExecutive</t>
  </si>
  <si>
    <t>requestBody.formData.government.category</t>
  </si>
  <si>
    <t>3100000000</t>
  </si>
  <si>
    <t>requestBody.formData.government.BeginningYearExecutive</t>
  </si>
  <si>
    <t>X REMUNERATION OF DIRECTORS AND KEY MANAGERIAL PERSONNEL</t>
  </si>
  <si>
    <t>Mayotte</t>
  </si>
  <si>
    <t>requestBody.formData.government.BeginningYearNonExecutive</t>
  </si>
  <si>
    <t>Debenture Holders</t>
  </si>
  <si>
    <t>requestBody.formData.government.endYearExecutive</t>
  </si>
  <si>
    <t>A *Number of  Managing Director, Whole-time Directors and/or Manager  whose remuneration details to be entered</t>
  </si>
  <si>
    <t>requestBody.formData.government.endYearNonExecutive</t>
  </si>
  <si>
    <t xml:space="preserve">      </t>
  </si>
  <si>
    <t>requestBody.formData.government.percentExecutive</t>
  </si>
  <si>
    <t xml:space="preserve">S. No. </t>
  </si>
  <si>
    <t>Gross salary</t>
  </si>
  <si>
    <t>Commission</t>
  </si>
  <si>
    <t>Stock Option/ Sweat equity</t>
  </si>
  <si>
    <t>Total amount</t>
  </si>
  <si>
    <t>requestBody.formData.government.percentNonExecutive</t>
  </si>
  <si>
    <t>11155068</t>
  </si>
  <si>
    <t>10212076</t>
  </si>
  <si>
    <t>requestBody.formData.smallShareHolders.category</t>
  </si>
  <si>
    <t>Small share holders</t>
  </si>
  <si>
    <t>Thailand</t>
  </si>
  <si>
    <t>Tanzania, United Republic of</t>
  </si>
  <si>
    <t>Tajikistan</t>
  </si>
  <si>
    <t>Taiwan</t>
  </si>
  <si>
    <t>Syria</t>
  </si>
  <si>
    <t>requestBody.formData.smallShareHolders.BeginningYearExecutive</t>
  </si>
  <si>
    <t>requestBody.formData.smallShareHolders.BeginningYearNonExecutive</t>
  </si>
  <si>
    <t xml:space="preserve">B *Number of  CEO, CFO and Company secretary whose remuneration details to be entered       </t>
  </si>
  <si>
    <t>requestBody.formData.smallShareHolders.endYearExecutive</t>
  </si>
  <si>
    <t>requestBody.formData.smallShareHolders.endYearNonExecutive</t>
  </si>
  <si>
    <t>requestBody.formData.smallShareHolders.percentExecutive</t>
  </si>
  <si>
    <t>08135776</t>
  </si>
  <si>
    <t>07242286</t>
  </si>
  <si>
    <t>requestBody.formData.smallShareHolders.percentNonExecutive</t>
  </si>
  <si>
    <t>Switzerland</t>
  </si>
  <si>
    <t>Sweden</t>
  </si>
  <si>
    <t>Swaziland</t>
  </si>
  <si>
    <t>Svalbard and Jan Mayen Islands</t>
  </si>
  <si>
    <t>Suriname</t>
  </si>
  <si>
    <t>requestBody.formData.others.category</t>
  </si>
  <si>
    <t>requestBody.formData.others.BeginningYearExecutive</t>
  </si>
  <si>
    <t>C *Number of other directors whose remuneration details to be entered</t>
  </si>
  <si>
    <t>requestBody.formData.others.BeginningYearNonExecutive</t>
  </si>
  <si>
    <t>requestBody.formData.others.endYearExecutive</t>
  </si>
  <si>
    <t>requestBody.formData.others.endYearNonExecutive</t>
  </si>
  <si>
    <t>08385581</t>
  </si>
  <si>
    <t>09106268</t>
  </si>
  <si>
    <t>requestBody.formData.others.percentExecutive</t>
  </si>
  <si>
    <t>Sudan</t>
  </si>
  <si>
    <t>St. Pierre and Miquelon</t>
  </si>
  <si>
    <t>St. Helena</t>
  </si>
  <si>
    <t>Sri Lanka</t>
  </si>
  <si>
    <t>Spain</t>
  </si>
  <si>
    <t>requestBody.formData.others.percentNonExecutive</t>
  </si>
  <si>
    <t>requestBody.formData.equitySharesTotal.category</t>
  </si>
  <si>
    <t xml:space="preserve">XI MATTERS RELATED TO CERTIFICATION OF COMPLIANCES AND DISCLOSURES  </t>
  </si>
  <si>
    <t>requestBody.formData.equitySharesTotal.type</t>
  </si>
  <si>
    <t>requestBody.formData.equitySharesTotal.beginningOfYear</t>
  </si>
  <si>
    <t>Pitcairn</t>
  </si>
  <si>
    <t>requestBody.formData.equitySharesTotal.increaseDuringYear</t>
  </si>
  <si>
    <t>10/11/2025</t>
  </si>
  <si>
    <t>requestBody.formData.equitySharesTotal.publicIssue</t>
  </si>
  <si>
    <t>B If No, give reasons/observations</t>
  </si>
  <si>
    <t>requestBody.formData.equitySharesTotal.rightsIssue</t>
  </si>
  <si>
    <t>requestBody.formData.equitySharesTotal.bonusIssue</t>
  </si>
  <si>
    <t>requestBody.formData.equitySharesTotal.privatePlacement</t>
  </si>
  <si>
    <t>XII PENALTY AND PUNISHMENT – DETAILS THEREOF</t>
  </si>
  <si>
    <t>requestBody.formData.equitySharesTotal.esop</t>
  </si>
  <si>
    <t>requestBody.formData.equitySharesTotal.sweatEquitySharesAlloted</t>
  </si>
  <si>
    <t>requestBody.formData.equitySharesTotal.coversionOfPreferenceShare</t>
  </si>
  <si>
    <t>requestBody.formData.equitySharesTotal.coversionOfDebentures</t>
  </si>
  <si>
    <t>Number Of Penalties/Punishment imposed on company/directors/officers</t>
  </si>
  <si>
    <t>requestBody.formData.equitySharesTotal.gdrOrAdr</t>
  </si>
  <si>
    <t>requestBody.formData.equitySharesTotal.othersSpecify1</t>
  </si>
  <si>
    <t>Name of the company/ directors/ officers</t>
  </si>
  <si>
    <t>Name of the court/ concerned Authority</t>
  </si>
  <si>
    <t>Date of Order (DD/MM/YYYY)</t>
  </si>
  <si>
    <t>Name of the Act and section under which penalised / punished</t>
  </si>
  <si>
    <t>Details of penalty/ punishment</t>
  </si>
  <si>
    <t>Details of appeal (if any) including present status</t>
  </si>
  <si>
    <t>requestBody.formData.equitySharesTotal.decreaseDuringYear</t>
  </si>
  <si>
    <t>AEGPN4283A</t>
  </si>
  <si>
    <t>requestBody.formData.equitySharesTotal.buyBackOfShares</t>
  </si>
  <si>
    <t>requestBody.formData.equitySharesTotal.sharesForfeited</t>
  </si>
  <si>
    <t>requestBody.formData.equitySharesTotal.reductionShareCapital</t>
  </si>
  <si>
    <t>requestBody.formData.equitySharesTotal.othersSpecify2</t>
  </si>
  <si>
    <t>Number of compounding of offences</t>
  </si>
  <si>
    <t>requestBody.formData.equitySharesTotal.endOfYear</t>
  </si>
  <si>
    <t>requestBody.formData.equitySharesTotalNominalAmount.category</t>
  </si>
  <si>
    <t>Name of the Act and section under which offence committed</t>
  </si>
  <si>
    <t>Particulars of offence</t>
  </si>
  <si>
    <t>Amount of compounding  (in rupees)</t>
  </si>
  <si>
    <t>requestBody.formData.equitySharesTotalNominalAmount.type</t>
  </si>
  <si>
    <t>VISHAL RAVINDER NARCHAL</t>
  </si>
  <si>
    <t>requestBody.formData.equitySharesTotalNominalAmount.beginningOfYear</t>
  </si>
  <si>
    <t>requestBody.formData.equitySharesTotalNominalAmount.increaseDuringYear</t>
  </si>
  <si>
    <t>XIII Shareholder / Debenture holder details</t>
  </si>
  <si>
    <t>requestBody.formData.equitySharesTotalNominalAmount.publicIssue</t>
  </si>
  <si>
    <t>requestBody.formData.equitySharesTotalNominalAmount.rightsIssue</t>
  </si>
  <si>
    <t>Number of shareholder/ debenture holder</t>
  </si>
  <si>
    <t>requestBody.formData.equitySharesTotalNominalAmount.bonusIssue</t>
  </si>
  <si>
    <t>requestBody.formData.equitySharesTotalNominalAmount.privatePlacement</t>
  </si>
  <si>
    <t>XV COMPLIANCE OF SUB-SECTION (2) OF SECTION 92, IN CASE OF LISTED COMPANIES</t>
  </si>
  <si>
    <t>requestBody.formData.equitySharesTotalNominalAmount.esop</t>
  </si>
  <si>
    <t>requestBody.formData.equitySharesTotalNominalAmount.sweatEquitySharesAlloted</t>
  </si>
  <si>
    <t xml:space="preserve">In case of a listed company or a company having paid up share capital of Ten Crore rupees or more or turnover of Fifty Crore rupees or more, details of </t>
  </si>
  <si>
    <t>requestBody.formData.equitySharesTotalNominalAmount.coversionOfPreferenceShare</t>
  </si>
  <si>
    <t>company secretary in whole time practice certifying the annual return in Form MGT-8.</t>
  </si>
  <si>
    <t>requestBody.formData.equitySharesTotalNominalAmount.coversionOfDebentures</t>
  </si>
  <si>
    <t>requestBody.formData.equitySharesTotalNominalAmount.gdrOrAdr</t>
  </si>
  <si>
    <t>I/We certify that:</t>
  </si>
  <si>
    <t>requestBody.formData.equitySharesTotalNominalAmount.othersSpecify1</t>
  </si>
  <si>
    <t>requestBody.formData.equitySharesTotalNominalAmount.decreaseDuringYear</t>
  </si>
  <si>
    <t xml:space="preserve">(a) The return states the facts, as they stood on the date of the closure of the financial year aforesaid correctly and adequately. </t>
  </si>
  <si>
    <t>requestBody.formData.equitySharesTotalNominalAmount.buyBackOfShares</t>
  </si>
  <si>
    <t xml:space="preserve">(b) Unless otherwise expressly stated to the contrary elsewhere in this return, the Company has complied with applicable provisions of the Act during the </t>
  </si>
  <si>
    <t>requestBody.formData.equitySharesTotalNominalAmount.sharesForfeited</t>
  </si>
  <si>
    <t>financial year.</t>
  </si>
  <si>
    <t>requestBody.formData.equitySharesTotalNominalAmount.reductionShareCapital</t>
  </si>
  <si>
    <t xml:space="preserve">(c) The company has not, since the date of the closure of the last financial year with reference to which the last return was submitted or in the case of a first </t>
  </si>
  <si>
    <t>requestBody.formData.equitySharesTotalNominalAmount.othersSpecify2</t>
  </si>
  <si>
    <t xml:space="preserve">return since the date of incorporation of the company, issued any invitation to the public to subscribe for any securities of the company. </t>
  </si>
  <si>
    <t>requestBody.formData.equitySharesTotalNominalAmount.endOfYear</t>
  </si>
  <si>
    <t xml:space="preserve">(d) Where the annual return discloses the fact that the number of members, (except in case of one person company), of the company exceeds </t>
  </si>
  <si>
    <t>requestBody.formData.equitySharesTotalPaidUpAmount.category</t>
  </si>
  <si>
    <t>two hundred, the excess consists wholly of persons who under second proviso to clause (ii) of sub-section (68) of section 2 of the Act are not to be included in</t>
  </si>
  <si>
    <t>requestBody.formData.equitySharesTotalPaidUpAmount.type</t>
  </si>
  <si>
    <t>Total Paidup Amount</t>
  </si>
  <si>
    <t>reckoning the number of two hundred.</t>
  </si>
  <si>
    <t>requestBody.formData.equitySharesTotalPaidUpAmount.beginningOfYear</t>
  </si>
  <si>
    <t>requestBody.formData.equitySharesTotalPaidUpAmount.increaseDuringYear</t>
  </si>
  <si>
    <t xml:space="preserve">I/ We have examined the registers, records and books and papers of </t>
  </si>
  <si>
    <t xml:space="preserve">as required to be maintained under the </t>
  </si>
  <si>
    <t>requestBody.formData.equitySharesTotalPaidUpAmount.publicIssue</t>
  </si>
  <si>
    <t>Companies Act, 2013 (the Act) and the rules made thereunder for the financial year ended on (DD/MM/YYYY)</t>
  </si>
  <si>
    <t>requestBody.formData.equitySharesTotalPaidUpAmount.rightsIssue</t>
  </si>
  <si>
    <t>requestBody.formData.equitySharesTotalPaidUpAmount.bonusIssue</t>
  </si>
  <si>
    <t xml:space="preserve">In my/ our opinion and to the best of my information and according to the examinations carried out by me/ us and explanations furnished to me/ us by the </t>
  </si>
  <si>
    <t>requestBody.formData.equitySharesTotalPaidUpAmount.privatePlacement</t>
  </si>
  <si>
    <t>company, its officers and agents, I/ we certify that:</t>
  </si>
  <si>
    <t>requestBody.formData.equitySharesTotalPaidUpAmount.esop</t>
  </si>
  <si>
    <t>requestBody.formData.equitySharesTotalPaidUpAmount.sweatEquitySharesAlloted</t>
  </si>
  <si>
    <t>A The Annual Return states the facts as at the close of the aforesaid financial year correctly and adequately.</t>
  </si>
  <si>
    <t>requestBody.formData.equitySharesTotalPaidUpAmount.coversionOfPreferenceShare</t>
  </si>
  <si>
    <t>B During the aforesaid financial year the Company has complied with provisions of the Act &amp; Rules made there under in respect of:</t>
  </si>
  <si>
    <t>requestBody.formData.equitySharesTotalPaidUpAmount.coversionOfDebentures</t>
  </si>
  <si>
    <t xml:space="preserve">    1 its status under the Act;</t>
  </si>
  <si>
    <t>requestBody.formData.equitySharesTotalPaidUpAmount.gdrOrAdr</t>
  </si>
  <si>
    <t xml:space="preserve">    2 maintenance of registers/records &amp; making entries therein within the time
prescribed therefor;</t>
  </si>
  <si>
    <t>requestBody.formData.equitySharesTotalPaidUpAmount.othersSpecify1</t>
  </si>
  <si>
    <t xml:space="preserve">    3 filing of forms and returns as stated in the annual return, with the Registrar of Companies, Regional Director, Central Government, the Tribunal , Court or </t>
  </si>
  <si>
    <t>requestBody.formData.equitySharesTotalPaidUpAmount.decreaseDuringYear</t>
  </si>
  <si>
    <t xml:space="preserve">    other authorities within/beyond the prescribed time;</t>
  </si>
  <si>
    <t>requestBody.formData.equitySharesTotalPaidUpAmount.buyBackOfShares</t>
  </si>
  <si>
    <t xml:space="preserve">    4 calling/ convening/ holding meetings of Board of Directors or its committees, if any, and the meetings of the members of the company on due dates as </t>
  </si>
  <si>
    <t>requestBody.formData.equitySharesTotalPaidUpAmount.sharesForfeited</t>
  </si>
  <si>
    <t xml:space="preserve">    stated in the annual return in respect of which meetings, proper notices were given and the proceedings including the circular resolutions and resolutions </t>
  </si>
  <si>
    <t>requestBody.formData.equitySharesTotalPaidUpAmount.reductionShareCapital</t>
  </si>
  <si>
    <t xml:space="preserve">    passed by postal ballot, if any, have been properly recorded in the Minute Book/registers maintained for the purpose and the same have been signed;</t>
  </si>
  <si>
    <t>requestBody.formData.equitySharesTotalPaidUpAmount.othersSpecify2</t>
  </si>
  <si>
    <t xml:space="preserve">    5 closure of Register of Members / Security holders, as the case may be.</t>
  </si>
  <si>
    <t>requestBody.formData.equitySharesTotalPaidUpAmount.endOfYear</t>
  </si>
  <si>
    <t xml:space="preserve">    6 advances/loans to its directors and/or persons or firms or companies referred in section 185 of the Act;</t>
  </si>
  <si>
    <t>requestBody.formData.equitySharesTotalPremium.category</t>
  </si>
  <si>
    <t xml:space="preserve">    7 contracts/arrangements with related parties as specified in section 188 of the Act;</t>
  </si>
  <si>
    <t>requestBody.formData.equitySharesTotalPremium.type</t>
  </si>
  <si>
    <t>Total Premium</t>
  </si>
  <si>
    <t xml:space="preserve">    8 issue or allotment or transfer or transmission or buy back of securities/ redemption of preference shares or debentures/ alteration or reduction of share </t>
  </si>
  <si>
    <t>requestBody.formData.equitySharesTotalPremium.beginningOfYear</t>
  </si>
  <si>
    <t xml:space="preserve">    capital/ conversion of shares/ securities and issue of security certificates in all instances;</t>
  </si>
  <si>
    <t>requestBody.formData.equitySharesTotalPremium.increaseDuringYear</t>
  </si>
  <si>
    <t xml:space="preserve">    9 keeping in abeyance the rights to dividend, rights shares and bonus shares pending registration of transfer of shares in compliance with the provisions of </t>
  </si>
  <si>
    <t>requestBody.formData.equitySharesTotalPremium.publicIssue</t>
  </si>
  <si>
    <t xml:space="preserve">    the Act</t>
  </si>
  <si>
    <t>requestBody.formData.equitySharesTotalPremium.rightsIssue</t>
  </si>
  <si>
    <t xml:space="preserve">    10 declaration/ payment of dividend; transfer of unpaid/ unclaimed dividend/other amounts as applicable to the Investor Education and Protection Fund in </t>
  </si>
  <si>
    <t>requestBody.formData.equitySharesTotalPremium.bonusIssue</t>
  </si>
  <si>
    <t xml:space="preserve">    accordance with section 125 of the Act;</t>
  </si>
  <si>
    <t>requestBody.formData.equitySharesTotalPremium.privatePlacement</t>
  </si>
  <si>
    <t xml:space="preserve">    11 signing of audited financial statement as per the provisions of section  134 of the Act and report of directors is as per sub - sections (3), (4) and (5) thereof;</t>
  </si>
  <si>
    <t>requestBody.formData.equitySharesTotalPremium.esop</t>
  </si>
  <si>
    <t xml:space="preserve">    12 constitution/ appointment/ re-appointments/ retirement/ filling up casual vacancies/ disclosures of the Directors, Key Managerial Personnel and the </t>
  </si>
  <si>
    <t>requestBody.formData.equitySharesTotalPremium.sweatEquitySharesAlloted</t>
  </si>
  <si>
    <t xml:space="preserve">    remuneration paid to them;</t>
  </si>
  <si>
    <t>requestBody.formData.equitySharesTotalPremium.coversionOfPreferenceShare</t>
  </si>
  <si>
    <t xml:space="preserve">    13 appointment/ reappointment/ filling up casual vacancies of auditors as per the provisions of section 139 of the Act;</t>
  </si>
  <si>
    <t>requestBody.formData.equitySharesTotalPremium.coversionOfDebentures</t>
  </si>
  <si>
    <t xml:space="preserve">    14 approvals required to be taken from the Central Government, Tribunal, Regional Director, Registrar, Court or such other authorities under the various </t>
  </si>
  <si>
    <t>requestBody.formData.equitySharesTotalPremium.gdrOrAdr</t>
  </si>
  <si>
    <t xml:space="preserve">    provisions of the Act;</t>
  </si>
  <si>
    <t>requestBody.formData.equitySharesTotalPremium.othersSpecify1</t>
  </si>
  <si>
    <t xml:space="preserve">    15 acceptance/ renewal/ repayment of deposits;</t>
  </si>
  <si>
    <t>requestBody.formData.equitySharesTotalPremium.decreaseDuringYear</t>
  </si>
  <si>
    <t xml:space="preserve">    16 borrowings from its directors, members, public financial institutions, banks and others and creation/ modification/ satisfaction of charges in that </t>
  </si>
  <si>
    <t>requestBody.formData.equitySharesTotalPremium.buyBackOfShares</t>
  </si>
  <si>
    <t xml:space="preserve">    respect, wherever applicable;</t>
  </si>
  <si>
    <t>requestBody.formData.equitySharesTotalPremium.sharesForfeited</t>
  </si>
  <si>
    <t xml:space="preserve">    17 loans and investments or guarantees given or providing of securities to other bodies corporate or persons falling under the provisions of section 186 of the </t>
  </si>
  <si>
    <t>requestBody.formData.equitySharesTotalPremium.reductionShareCapital</t>
  </si>
  <si>
    <t xml:space="preserve">    Act ;</t>
  </si>
  <si>
    <t>requestBody.formData.equitySharesTotalPremium.othersSpecify2</t>
  </si>
  <si>
    <t xml:space="preserve">    18 alteration of the provisions of the Memorandum and/ or Articles of Association of the Company;</t>
  </si>
  <si>
    <t>requestBody.formData.equitySharesTotalPremium.endOfYear</t>
  </si>
  <si>
    <t>requestBody.formData.preferenceSharesTotal.category</t>
  </si>
  <si>
    <t>To be digitally signed by</t>
  </si>
  <si>
    <t>DSC BOX</t>
  </si>
  <si>
    <t>requestBody.formData.preferenceSharesTotal.type</t>
  </si>
  <si>
    <t>requestBody.formData.preferenceSharesTotal.beginningOfYear</t>
  </si>
  <si>
    <t>requestBody.formData.preferenceSharesTotal.increaseDuringYear</t>
  </si>
  <si>
    <t>requestBody.formData.preferenceSharesTotal.issueOfShares</t>
  </si>
  <si>
    <t>Date (DD/MM/YYYY)</t>
  </si>
  <si>
    <t>requestBody.formData.preferenceSharesTotal.reissueOfForfeitedShares</t>
  </si>
  <si>
    <t>requestBody.formData.preferenceSharesTotal.othersSpecify1</t>
  </si>
  <si>
    <t>Place</t>
  </si>
  <si>
    <t>requestBody.formData.preferenceSharesTotal.decreaseDuringYear</t>
  </si>
  <si>
    <t>requestBody.formData.preferenceSharesTotal.redemptionOfShares</t>
  </si>
  <si>
    <t>Whether associate or fellow:</t>
  </si>
  <si>
    <t>requestBody.formData.preferenceSharesTotal.sharesForfeited</t>
  </si>
  <si>
    <t>requestBody.formData.preferenceSharesTotal.reductionShareCapital</t>
  </si>
  <si>
    <t>Certificate of practice number</t>
  </si>
  <si>
    <t>requestBody.formData.preferenceSharesTotal.othersSpecify2</t>
  </si>
  <si>
    <t>requestBody.formData.preferenceSharesTotal.endOfYear</t>
  </si>
  <si>
    <t>XVI Declaration under Rule 9(4) of the Companies (Management and Administration) Rules, 2014</t>
  </si>
  <si>
    <t>requestBody.formData.preferenceSharesTotalNominalAmount.category</t>
  </si>
  <si>
    <t>requestBody.formData.preferenceSharesTotalNominalAmount.type</t>
  </si>
  <si>
    <t>requestBody.formData.preferenceSharesTotalNominalAmount.beginningOfYear</t>
  </si>
  <si>
    <t>requestBody.formData.preferenceSharesTotalNominalAmount.increaseDuringYear</t>
  </si>
  <si>
    <t>(a) DIN/PAN/Membership number of Designated Person</t>
  </si>
  <si>
    <t>requestBody.formData.preferenceSharesTotalNominalAmount.issueOfShares</t>
  </si>
  <si>
    <t>requestBody.formData.preferenceSharesTotalNominalAmount.reissueOfForfeitedShares</t>
  </si>
  <si>
    <t>(b) Name of the Designated Person</t>
  </si>
  <si>
    <t>requestBody.formData.preferenceSharesTotalNominalAmount.othersSpecify1</t>
  </si>
  <si>
    <t>requestBody.formData.preferenceSharesTotalNominalAmount.decreaseDuringYear</t>
  </si>
  <si>
    <t>Declaration</t>
  </si>
  <si>
    <t>requestBody.formData.preferenceSharesTotalNominalAmount.redemptionOfShares</t>
  </si>
  <si>
    <t>requestBody.formData.preferenceSharesTotalNominalAmount.sharesForfeited</t>
  </si>
  <si>
    <t>I am authorised by the Board of Directors of the Company vide resolution number*</t>
  </si>
  <si>
    <t xml:space="preserve"> dated* (DD/MM/YYYY)</t>
  </si>
  <si>
    <t>requestBody.formData.preferenceSharesTotalNominalAmount.reductionShareCapital</t>
  </si>
  <si>
    <t xml:space="preserve">to sign this form and declare that all the requirements of Companies Act, 2013 and the rules made there under in respect of the </t>
  </si>
  <si>
    <t>requestBody.formData.preferenceSharesTotalNominalAmount.othersSpecify2</t>
  </si>
  <si>
    <t>subject matter of this form  and matters incidental thereto have been complied with. I further declare that:</t>
  </si>
  <si>
    <t>requestBody.formData.preferenceSharesTotalNominalAmount.endOfYear</t>
  </si>
  <si>
    <t>requestBody.formData.preferenceSharesTotalPaidUpAmount.category</t>
  </si>
  <si>
    <t xml:space="preserve">1  Whatever is stated in this form and in the attachments thereto is true, correct and complete and no information material to the subject matter of this form </t>
  </si>
  <si>
    <t>requestBody.formData.preferenceSharesTotalPaidUpAmount.type</t>
  </si>
  <si>
    <t>has been suppressed or concealed and is as per the original records maintained by the company.</t>
  </si>
  <si>
    <t>requestBody.formData.preferenceSharesTotalPaidUpAmount.beginningOfYear</t>
  </si>
  <si>
    <t>requestBody.formData.preferenceSharesTotalPaidUpAmount.increaseDuringYear</t>
  </si>
  <si>
    <t>2  All the required attachments have been completely and legibly attached to this form.</t>
  </si>
  <si>
    <t>requestBody.formData.preferenceSharesTotalPaidUpAmount.issueOfShares</t>
  </si>
  <si>
    <t>requestBody.formData.preferenceSharesTotalPaidUpAmount.reissueOfForfeitedShares</t>
  </si>
  <si>
    <t>*To be digitally signed by</t>
  </si>
  <si>
    <t>requestBody.formData.preferenceSharesTotalPaidUpAmount.othersSpecify1</t>
  </si>
  <si>
    <t>requestBody.formData.preferenceSharesTotalPaidUpAmount.decreaseDuringYear</t>
  </si>
  <si>
    <t>*Designation</t>
  </si>
  <si>
    <t>requestBody.formData.preferenceSharesTotalPaidUpAmount.redemptionOfShares</t>
  </si>
  <si>
    <t xml:space="preserve">(Director /Liquidator/ Interim Resolution Professional (IRP)/Resolution Professional (RP))
</t>
  </si>
  <si>
    <t>requestBody.formData.preferenceSharesTotalPaidUpAmount.sharesForfeited</t>
  </si>
  <si>
    <t>requestBody.formData.preferenceSharesTotalPaidUpAmount.reductionShareCapital</t>
  </si>
  <si>
    <t xml:space="preserve">*DIN of the Director; or PAN of the Interim Resolution Professional (IRP) or </t>
  </si>
  <si>
    <t>requestBody.formData.preferenceSharesTotalPaidUpAmount.othersSpecify2</t>
  </si>
  <si>
    <t>Resolution Professional (RP) or Liquidator</t>
  </si>
  <si>
    <t>requestBody.formData.preferenceSharesTotalPaidUpAmount.endOfYear</t>
  </si>
  <si>
    <t>requestBody.formData.preferenceSharesTotalPremium.category</t>
  </si>
  <si>
    <t>requestBody.formData.preferenceSharesTotalPremium.type</t>
  </si>
  <si>
    <t>requestBody.formData.preferenceSharesTotalPremium.beginningOfYear</t>
  </si>
  <si>
    <t>requestBody.formData.preferenceSharesTotalPremium.increaseDuringYear</t>
  </si>
  <si>
    <t>requestBody.formData.preferenceSharesTotalPremium.issueOfShares</t>
  </si>
  <si>
    <t>*Whether associate or fellow:</t>
  </si>
  <si>
    <t>requestBody.formData.preferenceSharesTotalPremium.reissueOfForfeitedShares</t>
  </si>
  <si>
    <t>requestBody.formData.preferenceSharesTotalPremium.othersSpecify1</t>
  </si>
  <si>
    <t xml:space="preserve">*Membership number </t>
  </si>
  <si>
    <t>requestBody.formData.preferenceSharesTotalPremium.decreaseDuringYear</t>
  </si>
  <si>
    <t>requestBody.formData.preferenceSharesTotalPremium.redemptionOfShares</t>
  </si>
  <si>
    <t>requestBody.formData.preferenceSharesTotalPremium.sharesForfeited</t>
  </si>
  <si>
    <t>requestBody.formData.preferenceSharesTotalPremium.reductionShareCapital</t>
  </si>
  <si>
    <t>requestBody.formData.preferenceSharesTotalPremium.othersSpecify2</t>
  </si>
  <si>
    <t>requestBody.formData.preferenceSharesTotalPremium.endOfYear</t>
  </si>
  <si>
    <t>requestBody.formData.tempTransferDetails.nil</t>
  </si>
  <si>
    <t>requestBody.formData.tempTransferDetails.numOfTrasnfers</t>
  </si>
  <si>
    <t>requestBody.formData.indvFemaleSH</t>
  </si>
  <si>
    <t>requestBody.formData.indvMaleSH</t>
  </si>
  <si>
    <t>requestBody.formData.indvTransgenderSH</t>
  </si>
  <si>
    <t>requestBody.formData.othrThanIndvSH</t>
  </si>
  <si>
    <t>requestBody.formData.ttlNoOfSH</t>
  </si>
  <si>
    <t>requestBody.formData.compostionOfBoardDirectorsTotal.category</t>
  </si>
  <si>
    <t>requestBody.formData.compostionOfBoardDirectorsTotal.BeginningYearExecutive</t>
  </si>
  <si>
    <t>requestBody.formData.compostionOfBoardDirectorsTotal.BeginningYearNonExecutive</t>
  </si>
  <si>
    <t>requestBody.formData.compostionOfBoardDirectorsTotal.endYearExecutive</t>
  </si>
  <si>
    <t>requestBody.formData.compostionOfBoardDirectorsTotal.endYearNonExecutive</t>
  </si>
  <si>
    <t>requestBody.formData.compostionOfBoardDirectorsTotal.percentExecutive</t>
  </si>
  <si>
    <t>requestBody.formData.compostionOfBoardDirectorsTotal.percentNonExecutive</t>
  </si>
  <si>
    <t>requestBody.formData.totalSummaryOfIndebtedness.type</t>
  </si>
  <si>
    <t>requestBody.formData.totalSummaryOfIndebtedness.outstandingAtBeginningYear</t>
  </si>
  <si>
    <t>requestBody.formData.totalSummaryOfIndebtedness.increasingDuringYear</t>
  </si>
  <si>
    <t>requestBody.formData.totalSummaryOfIndebtedness.decreasingDuringYear</t>
  </si>
  <si>
    <t>requestBody.formData.totalSummaryOfIndebtedness.outstandingAtEndYear</t>
  </si>
  <si>
    <t>requestBody.formData.attendanceAGMDate</t>
  </si>
  <si>
    <t>requestBody.formData.renumerationOfDirectorAndKMP.nil</t>
  </si>
  <si>
    <t>requestBody.formData.renumerationOfDirectorAndKMP.numOfMDOrWholeTimeDirOrManager</t>
  </si>
  <si>
    <t>requestBody.formData.renumerationOfDirectorAndKMP.numOfCEOOrCFOOrCS</t>
  </si>
  <si>
    <t>requestBody.formData.renumerationOfDirectorAndKMP.numOfOtherDirectors</t>
  </si>
  <si>
    <t>requestBody.formData.numOfCompaniesInformationToBeGiven</t>
  </si>
  <si>
    <t>requestBody.formData.numOfchangeInDirectorAndKMPDuringYear</t>
  </si>
  <si>
    <t>requestBody.formData.addressLine1AsOnFilingDate</t>
  </si>
  <si>
    <t>Peru</t>
  </si>
  <si>
    <t>requestBody.formData.addressAreaAsOnFilingDate</t>
  </si>
  <si>
    <t>JAMMU AND KASHMIR</t>
  </si>
  <si>
    <t>requestBody.formData.addressCityAsOnFilingDate</t>
  </si>
  <si>
    <t>Paraguay</t>
  </si>
  <si>
    <t>requestBody.formData.addressDistrictAsOnFilingDate</t>
  </si>
  <si>
    <t>Jammu &amp; Kashmir</t>
  </si>
  <si>
    <t>requestBody.formData.addressStateAsOnFilingDate</t>
  </si>
  <si>
    <t>180001</t>
  </si>
  <si>
    <t>requestBody.formData.addressPincodeAsOnFilingDate</t>
  </si>
  <si>
    <t>Papua New Guinea</t>
  </si>
  <si>
    <t>requestBody.formData.registeredAddressAsOnFinYearDateLine1</t>
  </si>
  <si>
    <t>Panama</t>
  </si>
  <si>
    <t>requestBody.formData.registeredAddressAsOnFinYearDateArea</t>
  </si>
  <si>
    <t>Palau</t>
  </si>
  <si>
    <t>requestBody.formData.registeredAddressAsOnFinYearDateCity</t>
  </si>
  <si>
    <t>Pakistan</t>
  </si>
  <si>
    <t>requestBody.formData.registeredAddressAsOnFinYearDateState</t>
  </si>
  <si>
    <t>India</t>
  </si>
  <si>
    <t>requestBody.formData.registeredAddressAsOnFinYearDateCountry</t>
  </si>
  <si>
    <t>Oman</t>
  </si>
  <si>
    <t>requestBody.formData.addressPincodeAsOnFinYearDate</t>
  </si>
  <si>
    <t>Norway</t>
  </si>
  <si>
    <t>requestBody.formData.addressAreaAsOnFinYearDate</t>
  </si>
  <si>
    <t>Northern Mariana Islands</t>
  </si>
  <si>
    <t>requestBody.formData.equitySharesPhysical.othersSpecifyIncreaseDuringYear</t>
  </si>
  <si>
    <t>requestBody.formData.equitySharesPhysical.othersSpecifyDecreaseDuringYear</t>
  </si>
  <si>
    <t>requestBody.formData.preferenceSharesPhysical.othersSpecifyIncreaseDuringYear</t>
  </si>
  <si>
    <t>requestBody.formData.preferenceSharesPhysical.othersSpecifyDecreaseDuringYear</t>
  </si>
  <si>
    <t>requestBody.formData.equitySharesDEMAT.othersSpecifyIncreaseDuringYear</t>
  </si>
  <si>
    <t>requestBody.formData.equitySharesDEMAT.othersSpecifyDecreaseDuringYear</t>
  </si>
  <si>
    <t>requestBody.formData.equitySharesTotal.othersSpecifyIncreaseDuringYear</t>
  </si>
  <si>
    <t>requestBody.formData.equitySharesTotal.othersSpecifyDecreaseDuringYear</t>
  </si>
  <si>
    <t>requestBody.formData.equitySharesTotalNominalAmount.othersSpecifyIncreaseDuringYear</t>
  </si>
  <si>
    <t>requestBody.formData.equitySharesTotalNominalAmount.othersSpecifyDecreaseDuringYear</t>
  </si>
  <si>
    <t>requestBody.formData.equitySharesTotalPaidUpAmount.othersSpecifyIncreaseDuringYear</t>
  </si>
  <si>
    <t>requestBody.formData.equitySharesTotalPaidUpAmount.othersSpecifyDecreaseDuringYear</t>
  </si>
  <si>
    <t>requestBody.formData.equitySharesTotalPremium.othersSpecifyIncreaseDuringYear</t>
  </si>
  <si>
    <t>requestBody.formData.equitySharesTotalPremium.othersSpecifyDecreaseDuringYear</t>
  </si>
  <si>
    <t>requestBody.formData.preferenceSharesDEMAT.othersSpecifyIncreaseDuringYear</t>
  </si>
  <si>
    <t>requestBody.formData.preferenceSharesDEMAT.othersSpecifyDecreaseDuringYear</t>
  </si>
  <si>
    <t>requestBody.formData.preferenceSharesTotal.othersSpecifyIncreaseDuringYear</t>
  </si>
  <si>
    <t>requestBody.formData.preferenceSharesTotal.othersSpecifyDecreaseDuringYear</t>
  </si>
  <si>
    <t>requestBody.formData.preferenceSharesTotalNominalAmount.othersSpecifyIncreaseDuringYear</t>
  </si>
  <si>
    <t>requestBody.formData.preferenceSharesTotalNominalAmount.othersSpecifyDecreaseDuringYear</t>
  </si>
  <si>
    <t>requestBody.formData.preferenceSharesTotalPaidUpAmount.othersSpecifyIncreaseDuringYear</t>
  </si>
  <si>
    <t>requestBody.formData.preferenceSharesTotalPaidUpAmount.othersSpecifyDecreaseDuringYear</t>
  </si>
  <si>
    <t>requestBody.formData.preferenceSharesTotalPremium.othersSpecifyIncreaseDuringYear</t>
  </si>
  <si>
    <t>requestBody.formData.preferenceSharesTotalPremium.othersSpecifyDecreaseDuringYear</t>
  </si>
  <si>
    <t>requestBody.formData.renumerationOfDirectorAndKMP.totalRenumerationTableA.totalGrossSalary</t>
  </si>
  <si>
    <t>requestBody.formData.renumerationOfDirectorAndKMP.totalRenumerationTableA.totalCommission</t>
  </si>
  <si>
    <t>requestBody.formData.renumerationOfDirectorAndKMP.totalRenumerationTableA.totalStockOption</t>
  </si>
  <si>
    <t>requestBody.formData.renumerationOfDirectorAndKMP.totalRenumerationTableA.totalOthers</t>
  </si>
  <si>
    <t>requestBody.formData.renumerationOfDirectorAndKMP.totalRenumerationTableA.totalAmount</t>
  </si>
  <si>
    <t>requestBody.formData.renumerationOfDirectorAndKMP.totalRenumerationTableB.totalGrossSalary</t>
  </si>
  <si>
    <t>requestBody.formData.renumerationOfDirectorAndKMP.totalRenumerationTableB.totalCommission</t>
  </si>
  <si>
    <t>requestBody.formData.renumerationOfDirectorAndKMP.totalRenumerationTableB.totalStockOption</t>
  </si>
  <si>
    <t>requestBody.formData.renumerationOfDirectorAndKMP.totalRenumerationTableB.totalOthers</t>
  </si>
  <si>
    <t>requestBody.formData.renumerationOfDirectorAndKMP.totalRenumerationTableB.totalAmount</t>
  </si>
  <si>
    <t>requestBody.formData.renumerationOfDirectorAndKMP.totalRenumerationTableC.totalGrossSalary</t>
  </si>
  <si>
    <t>requestBody.formData.renumerationOfDirectorAndKMP.totalRenumerationTableC.totalCommission</t>
  </si>
  <si>
    <t>requestBody.formData.renumerationOfDirectorAndKMP.totalRenumerationTableC.totalStockOption</t>
  </si>
  <si>
    <t>requestBody.formData.renumerationOfDirectorAndKMP.totalRenumerationTableC.totalOthers</t>
  </si>
  <si>
    <t>requestBody.formData.renumerationOfDirectorAndKMP.totalRenumerationTableC.totalAmount</t>
  </si>
  <si>
    <t>requestBody.formData.declarantResolutionNo</t>
  </si>
  <si>
    <t>requestBody.formData.declarantResolutiondate</t>
  </si>
  <si>
    <t>requestBody.formData.declarantDesignation</t>
  </si>
  <si>
    <t>*Designation (Director /Liquidator/ Interim Resolution Professional (IRP)/Resolution Professional (RP))</t>
  </si>
  <si>
    <t>requestBody.formData.dinpan</t>
  </si>
  <si>
    <t>requestBody.formData.toBeSignedByCategory</t>
  </si>
  <si>
    <t>requestBody.formData.whetherAssociateOrFellowDeclaration</t>
  </si>
  <si>
    <t>requestBody.formData.membershipNumber</t>
  </si>
  <si>
    <t>requestBody.formData.certificateOfPracticeNumber</t>
  </si>
  <si>
    <t>requestBody.formData.complianceSection.examinedRegisters</t>
  </si>
  <si>
    <t>requestBody.formData.complianceSection.financialYearToDate</t>
  </si>
  <si>
    <t>requestBody.formData.complianceSection.name</t>
  </si>
  <si>
    <t>requestBody.formData.complianceSection.date</t>
  </si>
  <si>
    <t>requestBody.formData.complianceSection.place</t>
  </si>
  <si>
    <t>requestBody.formData.complianceSection.certificateOfPracticeNumber</t>
  </si>
  <si>
    <t>requestBody.formData.complianceSection.toBeSignedByCategory</t>
  </si>
  <si>
    <t>Company Secretary in Practice</t>
  </si>
  <si>
    <t>requestBody.formData.complianceSection.whetherAssociateOrFellow</t>
  </si>
  <si>
    <t>requestBody.formData.dINPANMemNo</t>
  </si>
  <si>
    <t>requestBody.formData.designatedPersonName</t>
  </si>
  <si>
    <t>requestBody.formData.promotersEquityNumShares.otherReason</t>
  </si>
  <si>
    <t>requestBody.formData.promotersEquityPercentage.otherReason</t>
  </si>
  <si>
    <t>requestBody.formData.promotersPreferenceNumShares.otherReason</t>
  </si>
  <si>
    <t>requestBody.formData.promotersPreferencePercentage.otherReason</t>
  </si>
  <si>
    <t>requestBody.formData.publicEquityNumShares.otherReason</t>
  </si>
  <si>
    <t>requestBody.formData.publicEquityPercentage.otherReason</t>
  </si>
  <si>
    <t>requestBody.formData.publicPreferenceNumShares.otherReason</t>
  </si>
  <si>
    <t>requestBody.formData.publicPreferencePercentage.otherReason</t>
  </si>
  <si>
    <t>requestBody.formData.tempAddressAsOnFilingDate</t>
  </si>
  <si>
    <t>requestBody.formData.tempAddressAsOnFinYearDate</t>
  </si>
  <si>
    <t>Serbia</t>
  </si>
  <si>
    <t>Isle of Man</t>
  </si>
  <si>
    <t>Aland Islands</t>
  </si>
  <si>
    <t>Serbia and Montenegro</t>
  </si>
  <si>
    <t>Saint Barthélemy</t>
  </si>
  <si>
    <t>Saint Martin</t>
  </si>
  <si>
    <t>Palestinian Territory, Occupied</t>
  </si>
  <si>
    <t>Brunei</t>
  </si>
  <si>
    <t>Cabo Verde</t>
  </si>
  <si>
    <t>Eswatini</t>
  </si>
  <si>
    <t>Kosovo</t>
  </si>
  <si>
    <t>Laos</t>
  </si>
  <si>
    <t>Montenegro</t>
  </si>
  <si>
    <t>North Macedonia</t>
  </si>
  <si>
    <t>Sudan, South</t>
  </si>
  <si>
    <t>Tanzania</t>
  </si>
  <si>
    <t>Vatican City</t>
  </si>
  <si>
    <t>32.6514</t>
  </si>
  <si>
    <t>74.8746</t>
  </si>
  <si>
    <t>U99999NH1994PTC076534</t>
  </si>
  <si>
    <t>Bigshare Services private limited</t>
  </si>
  <si>
    <t>Office No. S6-2, 6th Floor, Pinnacle Business Park, Next to Ahura Centre, Mahakali Caves Road, Andheri (East), Mumbai - 400093, India.</t>
  </si>
  <si>
    <t>INR000001385</t>
  </si>
  <si>
    <t>The AGM WILL BE HELD ON 30th  September , 2026</t>
  </si>
  <si>
    <t>6,680,690,000</t>
  </si>
  <si>
    <t>3,043,800,000</t>
  </si>
  <si>
    <t>50,30,37,872</t>
  </si>
  <si>
    <t>55,39,364</t>
  </si>
  <si>
    <t>1,28,02,533</t>
  </si>
  <si>
    <t>3,21,81,629</t>
  </si>
  <si>
    <t>1,86,60,843</t>
  </si>
  <si>
    <t>65,90,69,635</t>
  </si>
  <si>
    <t>3,29,965</t>
  </si>
  <si>
    <t>RED BAY LTD</t>
  </si>
  <si>
    <t>CENTURY INDIA OPPORTUNITY FUND PC</t>
  </si>
  <si>
    <t>AMERICAN CENTURY ETF TRUST-AVANTIS EMERGING MARKETS EQUITY ETF</t>
  </si>
  <si>
    <t>MERU INVESTMENT FUND PCC-CELL 1</t>
  </si>
  <si>
    <t>AEGIS INVESTMENT FUND PCC</t>
  </si>
  <si>
    <t>CITADEL SECURITIES SINGAPORE PTE. LIMITED</t>
  </si>
  <si>
    <t>DEUTSCHE BANK AG,'DB HOUSE, HAZARIMAL SOMANI MARG,'MUMBAIv400001</t>
  </si>
  <si>
    <t>2664554</t>
  </si>
  <si>
    <t>2500000</t>
  </si>
  <si>
    <t>DEUTSCHE BANK AG, DB HOUSE,HAZARIMAL SOMANI MARG,'P.O.BOX NO. 1142, FORT MUMBAI 400001</t>
  </si>
  <si>
    <t>ICICI BANK LTD EMPIRE COMPLEX 1ST FLOOR,414 S B MARG LOWER PAREL 'MUMBAI MAHARASHTRA , 400013</t>
  </si>
  <si>
    <t>252368</t>
  </si>
  <si>
    <t>ORBIS FINANCIAL CORPORATION LTD,'4A OCUS TECHNOPOLIS 'GOLF CLUB ROAD, SECTOR-54,GURGAON,122002</t>
  </si>
  <si>
    <t>100000</t>
  </si>
  <si>
    <t>Kotak Mahindra Bank Ltd,'A wing, 5th floor, Intellion Square'Infinity IT Park'Gen AK Vaidya Marg, Malad E, Mumbai 400097</t>
  </si>
  <si>
    <t>JP Morgan Chase Bank N.A, 'India Sub Custody,'KALINA, SANTACRUZ - EAST, MUMBAI,400098</t>
  </si>
  <si>
    <t>22000</t>
  </si>
  <si>
    <t>442</t>
  </si>
  <si>
    <t>0.22</t>
  </si>
  <si>
    <t>0.20</t>
  </si>
  <si>
    <t>0.008</t>
  </si>
  <si>
    <t>0.001</t>
  </si>
  <si>
    <t>337982</t>
  </si>
  <si>
    <t>1395159</t>
  </si>
  <si>
    <t>1105918</t>
  </si>
  <si>
    <t>2171108</t>
  </si>
  <si>
    <t>40.84</t>
  </si>
  <si>
    <t>Annual General Meeting</t>
  </si>
  <si>
    <t>30/09/2025</t>
  </si>
  <si>
    <t>51.98</t>
  </si>
  <si>
    <t>20/05/2025</t>
  </si>
  <si>
    <t>30/05/2025</t>
  </si>
  <si>
    <t>01/09/2025</t>
  </si>
  <si>
    <t>09/12/2025</t>
  </si>
  <si>
    <t>16/12/2025</t>
  </si>
  <si>
    <t>14/02/2026</t>
  </si>
  <si>
    <t>05/03/2026</t>
  </si>
  <si>
    <t>Audit Committee</t>
  </si>
  <si>
    <t>14/02/2025</t>
  </si>
  <si>
    <t>27/03/2026</t>
  </si>
  <si>
    <t>Nomination and Remuneration Committee</t>
  </si>
  <si>
    <t>Stakeholder Relationship Committee</t>
  </si>
  <si>
    <t>Corporate Social Reponsibility  Committee</t>
  </si>
  <si>
    <t>Anil Kumar</t>
  </si>
  <si>
    <t>Seema Rani</t>
  </si>
  <si>
    <t>20.00</t>
  </si>
  <si>
    <t>13.20</t>
  </si>
  <si>
    <t xml:space="preserve">Sadhvi Sharma </t>
  </si>
  <si>
    <t>Harbans Lal</t>
  </si>
  <si>
    <t xml:space="preserve">Mahadeep Singh Jamwal </t>
  </si>
  <si>
    <t>7.80</t>
  </si>
  <si>
    <t>14.40</t>
  </si>
  <si>
    <t>339271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</si>
</sst>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7">
    <font>
      <sz val="10"/>
      <color theme="1"/>
      <name val="Arial"/>
      <family val="2"/>
    </font>
    <font>
      <b/>
      <sz val="12"/>
      <color rgb="FF000000"/>
      <name val="Aptos Display"/>
      <family val="2"/>
    </font>
    <font>
      <sz val="11"/>
      <color theme="1"/>
      <name val="Calibri"/>
      <family val="2"/>
      <scheme val="minor"/>
    </font>
    <font>
      <sz val="12"/>
      <color rgb="FF000000"/>
      <name val="Aptos Display"/>
      <family val="2"/>
    </font>
    <font>
      <sz val="12"/>
      <color theme="1"/>
      <name val="Calibri"/>
      <family val="2"/>
      <scheme val="minor"/>
    </font>
    <font>
      <sz val="11"/>
      <color theme="1"/>
      <name val="Calibri"/>
      <family val="2"/>
    </font>
    <font>
      <b/>
      <sz val="11"/>
      <color theme="1"/>
      <name val="Calibri"/>
      <family val="2"/>
    </font>
    <font>
      <sz val="11"/>
      <color rgb="FF000000"/>
      <name val="Calibri"/>
      <family val="2"/>
    </font>
    <font>
      <sz val="10"/>
      <color theme="1"/>
      <name val="Calibri"/>
      <family val="2"/>
    </font>
    <font>
      <sz val="11"/>
      <color rgb="FFFFFF00"/>
      <name val="Calibri"/>
      <family val="2"/>
    </font>
    <font>
      <i/>
      <sz val="11"/>
      <color theme="1"/>
      <name val="Calibri"/>
      <family val="2"/>
    </font>
    <font>
      <b/>
      <sz val="11"/>
      <color rgb="FF000000"/>
      <name val="Calibri"/>
      <family val="2"/>
    </font>
    <font>
      <b/>
      <sz val="10"/>
      <color theme="1"/>
      <name val="Calibri"/>
      <family val="2"/>
    </font>
    <font>
      <sz val="10"/>
      <color rgb="FF000000"/>
      <name val="Calibri"/>
      <family val="2"/>
    </font>
    <font>
      <sz val="10"/>
      <color rgb="FF000000"/>
      <name val="Aptos"/>
      <family val="2"/>
    </font>
    <font>
      <b/>
      <sz val="18"/>
      <color theme="1"/>
      <name val="Calibri"/>
      <family val="2"/>
    </font>
    <font>
      <b/>
      <sz val="12"/>
      <color theme="1"/>
      <name val="Calibri"/>
      <family val="2"/>
    </font>
    <font>
      <b/>
      <sz val="12"/>
      <color theme="1"/>
      <name val="Calibri"/>
      <family val="2"/>
      <scheme val="minor"/>
    </font>
    <font>
      <sz val="11"/>
      <name val="Calibri"/>
      <family val="2"/>
      <scheme val="minor"/>
    </font>
    <font>
      <b/>
      <sz val="11"/>
      <color theme="1"/>
      <name val="Calibri"/>
      <family val="2"/>
      <scheme val="minor"/>
    </font>
    <font>
      <b/>
      <sz val="11"/>
      <color theme="0"/>
      <name val="Calibri"/>
      <family val="2"/>
      <scheme val="minor"/>
    </font>
    <font>
      <b/>
      <u/>
      <sz val="12"/>
      <color rgb="FF000000"/>
      <name val="Aptos Display"/>
      <family val="2"/>
    </font>
    <font>
      <b/>
      <u/>
      <sz val="14"/>
      <color rgb="FF000000"/>
      <name val="Aptos Display"/>
      <family val="2"/>
    </font>
    <font>
      <b/>
      <sz val="12"/>
      <color rgb="FF000000"/>
      <name val="Calibri"/>
      <family val="2"/>
    </font>
    <font>
      <b/>
      <sz val="12"/>
      <color rgb="FF000000"/>
      <name val="Times New Roman"/>
      <family val="1"/>
    </font>
    <font>
      <sz val="12"/>
      <color rgb="FF000000"/>
      <name val="Times New Roman"/>
      <family val="1"/>
    </font>
    <font>
      <sz val="10"/>
      <color theme="1"/>
      <name val="Arial"/>
      <family val="2"/>
    </font>
  </fonts>
  <fills count="14">
    <fill>
      <patternFill patternType="none"/>
    </fill>
    <fill>
      <patternFill patternType="gray125"/>
    </fill>
    <fill>
      <patternFill patternType="solid">
        <fgColor rgb="FFC1E5F5"/>
        <bgColor indexed="64"/>
      </patternFill>
    </fill>
    <fill>
      <patternFill patternType="solid">
        <fgColor rgb="FFFBE3D6"/>
        <bgColor indexed="64"/>
      </patternFill>
    </fill>
    <fill>
      <patternFill patternType="solid">
        <fgColor rgb="FFC2F1C8"/>
        <bgColor indexed="64"/>
      </patternFill>
    </fill>
    <fill>
      <patternFill patternType="solid">
        <fgColor rgb="FF156082"/>
        <bgColor indexed="64"/>
      </patternFill>
    </fill>
    <fill>
      <patternFill patternType="solid">
        <fgColor rgb="FFC1E5F5"/>
        <bgColor indexed="64"/>
      </patternFill>
    </fill>
    <fill>
      <patternFill patternType="solid">
        <fgColor rgb="FFFFC000"/>
        <bgColor indexed="64"/>
      </patternFill>
    </fill>
    <fill>
      <patternFill patternType="solid">
        <fgColor rgb="FFFFFF00"/>
        <bgColor indexed="64"/>
      </patternFill>
    </fill>
    <fill>
      <patternFill patternType="solid">
        <fgColor rgb="FFDCEAF7"/>
        <bgColor indexed="64"/>
      </patternFill>
    </fill>
    <fill>
      <patternFill patternType="solid">
        <fgColor rgb="FFD1D1D1"/>
        <bgColor indexed="64"/>
      </patternFill>
    </fill>
    <fill>
      <patternFill patternType="solid">
        <fgColor rgb="FFE0FFFF"/>
        <bgColor indexed="64"/>
      </patternFill>
    </fill>
    <fill>
      <patternFill patternType="solid">
        <fgColor rgb="FFD0D0D0"/>
        <bgColor indexed="64"/>
      </patternFill>
    </fill>
    <fill>
      <patternFill patternType="solid">
        <fgColor rgb="FFD3D3D3"/>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46B1E1"/>
      </left>
      <right/>
      <top/>
      <bottom/>
      <diagonal/>
    </border>
    <border>
      <left/>
      <right style="thin">
        <color rgb="FF46B1E1"/>
      </right>
      <top/>
      <bottom/>
      <diagonal/>
    </border>
    <border>
      <left style="thin">
        <color rgb="FF46B1E1"/>
      </left>
      <right/>
      <top style="thin">
        <color rgb="FF46B1E1"/>
      </top>
      <bottom style="thin">
        <color rgb="FF46B1E1"/>
      </bottom>
      <diagonal/>
    </border>
    <border>
      <left/>
      <right/>
      <top style="thin">
        <color rgb="FF46B1E1"/>
      </top>
      <bottom style="thin">
        <color rgb="FF46B1E1"/>
      </bottom>
      <diagonal/>
    </border>
    <border>
      <left/>
      <right style="thin">
        <color rgb="FF46B1E1"/>
      </right>
      <top style="thin">
        <color rgb="FF46B1E1"/>
      </top>
      <bottom style="thin">
        <color rgb="FF46B1E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right/>
      <top/>
      <bottom style="thin">
        <color rgb="FF000000"/>
      </bottom>
      <diagonal/>
    </border>
    <border>
      <left style="thin">
        <color auto="1"/>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rgb="FF000000"/>
      </top>
      <bottom/>
      <diagonal/>
    </border>
    <border>
      <left style="thin">
        <color auto="1"/>
      </left>
      <right/>
      <top style="thin">
        <color auto="1"/>
      </top>
      <bottom style="thin">
        <color rgb="FF000000"/>
      </bottom>
      <diagonal/>
    </border>
    <border>
      <left style="thin">
        <color rgb="FF000000"/>
      </left>
      <right/>
      <top style="thin">
        <color rgb="FF000000"/>
      </top>
      <bottom/>
      <diagonal/>
    </border>
    <border>
      <left style="thin">
        <color rgb="FF000000"/>
      </left>
      <right/>
      <top style="thin">
        <color auto="1"/>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s>
  <cellStyleXfs count="2">
    <xf numFmtId="0" fontId="0" fillId="0" borderId="0"/>
    <xf numFmtId="43" fontId="26" fillId="0" borderId="0" applyFont="0" applyFill="0" applyBorder="0" applyAlignment="0" applyProtection="0"/>
  </cellStyleXfs>
  <cellXfs count="275">
    <xf numFmtId="0" fontId="0" fillId="0" borderId="0" xfId="0"/>
    <xf numFmtId="49" fontId="5" fillId="12" borderId="1" xfId="0" applyNumberFormat="1" applyFont="1" applyFill="1" applyBorder="1" applyAlignment="1" applyProtection="1">
      <alignment horizontal="left"/>
      <protection hidden="1"/>
    </xf>
    <xf numFmtId="49" fontId="5" fillId="11" borderId="22" xfId="0" applyNumberFormat="1" applyFont="1" applyFill="1" applyBorder="1" applyAlignment="1" applyProtection="1">
      <alignment horizontal="left" vertical="top"/>
      <protection locked="0"/>
    </xf>
    <xf numFmtId="49" fontId="5" fillId="11" borderId="20" xfId="0" applyNumberFormat="1" applyFont="1" applyFill="1" applyBorder="1" applyAlignment="1" applyProtection="1">
      <alignment horizontal="left" vertical="top"/>
      <protection locked="0"/>
    </xf>
    <xf numFmtId="49" fontId="5" fillId="11" borderId="21" xfId="0" applyNumberFormat="1" applyFont="1" applyFill="1" applyBorder="1" applyAlignment="1" applyProtection="1">
      <alignment horizontal="left" vertical="top"/>
      <protection locked="0"/>
    </xf>
    <xf numFmtId="49" fontId="5" fillId="11" borderId="22" xfId="0" applyNumberFormat="1" applyFont="1" applyFill="1" applyBorder="1" applyAlignment="1" applyProtection="1">
      <alignment horizontal="right" vertical="top"/>
      <protection locked="0"/>
    </xf>
    <xf numFmtId="49" fontId="5" fillId="11" borderId="20" xfId="0" applyNumberFormat="1" applyFont="1" applyFill="1" applyBorder="1" applyAlignment="1" applyProtection="1">
      <alignment horizontal="right" vertical="top"/>
      <protection locked="0"/>
    </xf>
    <xf numFmtId="49" fontId="5" fillId="11" borderId="21" xfId="0" applyNumberFormat="1" applyFont="1" applyFill="1" applyBorder="1" applyAlignment="1" applyProtection="1">
      <alignment horizontal="right" vertical="top"/>
      <protection locked="0"/>
    </xf>
    <xf numFmtId="49" fontId="1" fillId="4" borderId="6" xfId="0" applyNumberFormat="1" applyFont="1" applyFill="1" applyBorder="1" applyAlignment="1">
      <alignment horizontal="right" vertical="top" wrapText="1"/>
    </xf>
    <xf numFmtId="49" fontId="1" fillId="4" borderId="5" xfId="0" applyNumberFormat="1" applyFont="1" applyFill="1" applyBorder="1" applyAlignment="1">
      <alignment horizontal="right" vertical="top" wrapText="1"/>
    </xf>
    <xf numFmtId="49" fontId="1" fillId="4" borderId="4" xfId="0" applyNumberFormat="1" applyFont="1" applyFill="1" applyBorder="1" applyAlignment="1">
      <alignment horizontal="right" vertical="top" wrapText="1"/>
    </xf>
    <xf numFmtId="49" fontId="21" fillId="3" borderId="8" xfId="0" applyNumberFormat="1" applyFont="1" applyFill="1" applyBorder="1" applyAlignment="1">
      <alignment horizontal="center" vertical="center" wrapText="1"/>
    </xf>
    <xf numFmtId="49" fontId="21" fillId="3" borderId="7" xfId="0" applyNumberFormat="1" applyFont="1" applyFill="1" applyBorder="1" applyAlignment="1">
      <alignment horizontal="center" vertical="center" wrapText="1"/>
    </xf>
    <xf numFmtId="49" fontId="21" fillId="3" borderId="3" xfId="0" applyNumberFormat="1" applyFont="1" applyFill="1" applyBorder="1" applyAlignment="1">
      <alignment horizontal="center" vertical="center" wrapText="1"/>
    </xf>
    <xf numFmtId="49" fontId="21" fillId="3" borderId="2" xfId="0" applyNumberFormat="1" applyFont="1" applyFill="1" applyBorder="1" applyAlignment="1">
      <alignment horizontal="center" vertical="center" wrapText="1"/>
    </xf>
    <xf numFmtId="0" fontId="2" fillId="0" borderId="0" xfId="0" applyFont="1"/>
    <xf numFmtId="49" fontId="4" fillId="2" borderId="1" xfId="0" applyNumberFormat="1" applyFont="1" applyFill="1" applyBorder="1" applyAlignment="1">
      <alignment horizontal="left" vertical="top"/>
    </xf>
    <xf numFmtId="49" fontId="22" fillId="0" borderId="1" xfId="0" applyNumberFormat="1" applyFont="1" applyBorder="1" applyAlignment="1">
      <alignment vertical="center"/>
    </xf>
    <xf numFmtId="49" fontId="1" fillId="4" borderId="1" xfId="0" applyNumberFormat="1" applyFont="1" applyFill="1" applyBorder="1" applyAlignment="1">
      <alignment horizontal="right" vertical="top" wrapText="1"/>
    </xf>
    <xf numFmtId="49" fontId="3" fillId="4" borderId="1" xfId="0" applyNumberFormat="1" applyFont="1" applyFill="1" applyBorder="1" applyAlignment="1">
      <alignment vertical="top" wrapText="1"/>
    </xf>
    <xf numFmtId="49" fontId="1" fillId="4" borderId="6" xfId="0" applyNumberFormat="1" applyFont="1" applyFill="1" applyBorder="1" applyAlignment="1">
      <alignment horizontal="right" vertical="top" wrapText="1"/>
    </xf>
    <xf numFmtId="49" fontId="3" fillId="4" borderId="1" xfId="0" quotePrefix="1" applyNumberFormat="1" applyFont="1" applyFill="1" applyBorder="1" applyAlignment="1">
      <alignment vertical="top" wrapText="1"/>
    </xf>
    <xf numFmtId="49" fontId="1" fillId="2" borderId="6" xfId="0" applyNumberFormat="1" applyFont="1" applyFill="1" applyBorder="1" applyAlignment="1">
      <alignment horizontal="right" vertical="top" wrapText="1"/>
    </xf>
    <xf numFmtId="49" fontId="3" fillId="2" borderId="1" xfId="0" applyNumberFormat="1" applyFont="1" applyFill="1" applyBorder="1" applyAlignment="1">
      <alignment vertical="top" wrapText="1"/>
    </xf>
    <xf numFmtId="49" fontId="4" fillId="0" borderId="1" xfId="0" applyNumberFormat="1" applyFont="1" applyBorder="1" applyAlignment="1">
      <alignment horizontal="left" vertical="top"/>
    </xf>
    <xf numFmtId="49" fontId="2" fillId="0" borderId="1" xfId="0" applyNumberFormat="1" applyFont="1" applyBorder="1" applyAlignment="1">
      <alignment horizontal="left" vertical="top"/>
    </xf>
    <xf numFmtId="49" fontId="2" fillId="0" borderId="1" xfId="0" applyNumberFormat="1" applyFont="1" applyBorder="1"/>
    <xf numFmtId="49" fontId="2" fillId="0" borderId="1" xfId="0" applyNumberFormat="1" applyFont="1" applyBorder="1" applyAlignment="1">
      <alignment wrapText="1"/>
    </xf>
    <xf numFmtId="0" fontId="20" fillId="5" borderId="10" xfId="0" applyFont="1" applyFill="1" applyBorder="1"/>
    <xf numFmtId="0" fontId="20" fillId="5" borderId="0" xfId="0" applyFont="1" applyFill="1"/>
    <xf numFmtId="0" fontId="20" fillId="5" borderId="11" xfId="0" applyFont="1" applyFill="1" applyBorder="1"/>
    <xf numFmtId="0" fontId="19" fillId="0" borderId="0" xfId="0" applyFont="1"/>
    <xf numFmtId="0" fontId="2" fillId="6" borderId="12" xfId="0" applyFont="1" applyFill="1" applyBorder="1"/>
    <xf numFmtId="0" fontId="2" fillId="6" borderId="13" xfId="0" applyFont="1" applyFill="1" applyBorder="1"/>
    <xf numFmtId="0" fontId="2" fillId="6" borderId="14" xfId="0" applyFont="1" applyFill="1" applyBorder="1"/>
    <xf numFmtId="0" fontId="13" fillId="0" borderId="0" xfId="0" applyFont="1" applyAlignment="1">
      <alignment vertical="center"/>
    </xf>
    <xf numFmtId="49" fontId="2" fillId="0" borderId="0" xfId="0" applyNumberFormat="1" applyFont="1"/>
    <xf numFmtId="0" fontId="7" fillId="0" borderId="0" xfId="0" applyFont="1" applyAlignment="1">
      <alignment vertical="center"/>
    </xf>
    <xf numFmtId="49" fontId="6" fillId="0" borderId="0" xfId="0" applyNumberFormat="1" applyFont="1" applyAlignment="1">
      <alignment vertical="center"/>
    </xf>
    <xf numFmtId="49" fontId="7" fillId="0" borderId="0" xfId="0" applyNumberFormat="1" applyFont="1" applyAlignment="1">
      <alignment horizontal="left" vertical="center"/>
    </xf>
    <xf numFmtId="49" fontId="5" fillId="0" borderId="0" xfId="0" applyNumberFormat="1" applyFont="1"/>
    <xf numFmtId="49" fontId="5" fillId="7" borderId="0" xfId="0" applyNumberFormat="1" applyFont="1" applyFill="1"/>
    <xf numFmtId="49" fontId="5" fillId="0" borderId="0" xfId="0" applyNumberFormat="1" applyFont="1" applyAlignment="1">
      <alignment horizontal="center"/>
    </xf>
    <xf numFmtId="49" fontId="5" fillId="8" borderId="0" xfId="0" applyNumberFormat="1" applyFont="1" applyFill="1"/>
    <xf numFmtId="0" fontId="17" fillId="0" borderId="0" xfId="0" applyFont="1" applyProtection="1">
      <protection hidden="1"/>
    </xf>
    <xf numFmtId="0" fontId="19" fillId="0" borderId="0" xfId="0" applyFont="1" applyProtection="1">
      <protection hidden="1"/>
    </xf>
    <xf numFmtId="0" fontId="2" fillId="0" borderId="0" xfId="0" applyFont="1" applyProtection="1">
      <protection hidden="1"/>
    </xf>
    <xf numFmtId="0" fontId="18" fillId="8" borderId="0" xfId="0" applyFont="1" applyFill="1" applyProtection="1">
      <protection hidden="1"/>
    </xf>
    <xf numFmtId="0" fontId="17" fillId="0" borderId="0" xfId="0" applyFont="1" applyAlignment="1" applyProtection="1">
      <alignment horizontal="left"/>
      <protection hidden="1"/>
    </xf>
    <xf numFmtId="0" fontId="2" fillId="8" borderId="0" xfId="0" applyFont="1" applyFill="1" applyProtection="1">
      <protection hidden="1"/>
    </xf>
    <xf numFmtId="0" fontId="16" fillId="0" borderId="0" xfId="0" applyFont="1" applyProtection="1">
      <protection hidden="1"/>
    </xf>
    <xf numFmtId="0" fontId="6" fillId="0" borderId="0" xfId="0" applyFont="1" applyProtection="1">
      <protection hidden="1"/>
    </xf>
    <xf numFmtId="0" fontId="6" fillId="0" borderId="0" xfId="0" applyFont="1"/>
    <xf numFmtId="0" fontId="15" fillId="0" borderId="0" xfId="0" applyFont="1" applyAlignment="1" applyProtection="1">
      <alignment vertical="center"/>
      <protection hidden="1"/>
    </xf>
    <xf numFmtId="0" fontId="5" fillId="0" borderId="0" xfId="0" applyFont="1" applyProtection="1">
      <protection hidden="1"/>
    </xf>
    <xf numFmtId="0" fontId="5" fillId="0" borderId="0" xfId="0" applyFont="1" applyAlignment="1" applyProtection="1">
      <alignment horizontal="left"/>
      <protection hidden="1"/>
    </xf>
    <xf numFmtId="49" fontId="5" fillId="0" borderId="0" xfId="0" applyNumberFormat="1" applyFont="1" applyProtection="1">
      <protection hidden="1"/>
    </xf>
    <xf numFmtId="0" fontId="14" fillId="0" borderId="0" xfId="0" applyFont="1" applyAlignment="1">
      <alignment horizontal="left" vertical="center"/>
    </xf>
    <xf numFmtId="0" fontId="12" fillId="0" borderId="0" xfId="0" applyFont="1" applyAlignment="1" applyProtection="1">
      <alignment vertical="center"/>
      <protection hidden="1"/>
    </xf>
    <xf numFmtId="0" fontId="5" fillId="0" borderId="0" xfId="0" applyFont="1" applyAlignment="1">
      <alignment wrapText="1"/>
    </xf>
    <xf numFmtId="0" fontId="8" fillId="0" borderId="0" xfId="0" applyFont="1" applyAlignment="1" applyProtection="1">
      <alignment vertical="center"/>
      <protection hidden="1"/>
    </xf>
    <xf numFmtId="0" fontId="5" fillId="0" borderId="0" xfId="0" applyFont="1"/>
    <xf numFmtId="0" fontId="2" fillId="0" borderId="0" xfId="0" applyFont="1" applyAlignment="1" applyProtection="1">
      <alignment vertical="center" wrapText="1"/>
      <protection hidden="1"/>
    </xf>
    <xf numFmtId="0" fontId="13" fillId="0" borderId="0" xfId="0" applyFont="1" applyProtection="1">
      <protection hidden="1"/>
    </xf>
    <xf numFmtId="0" fontId="5" fillId="0" borderId="0" xfId="0" applyFont="1" applyProtection="1">
      <protection locked="0"/>
    </xf>
    <xf numFmtId="0" fontId="7" fillId="0" borderId="0" xfId="0" applyFont="1"/>
    <xf numFmtId="0" fontId="6" fillId="0" borderId="0" xfId="0" applyFont="1" applyAlignment="1" applyProtection="1">
      <alignment vertical="center"/>
      <protection hidden="1"/>
    </xf>
    <xf numFmtId="0" fontId="5" fillId="0" borderId="0" xfId="0" applyFont="1" applyAlignment="1" applyProtection="1">
      <alignment horizontal="right"/>
      <protection hidden="1"/>
    </xf>
    <xf numFmtId="0" fontId="8" fillId="0" borderId="0" xfId="0" applyFont="1" applyProtection="1">
      <protection hidden="1"/>
    </xf>
    <xf numFmtId="0" fontId="5" fillId="0" borderId="0" xfId="0" applyFont="1" applyAlignment="1" applyProtection="1">
      <alignment horizontal="left" vertical="top"/>
      <protection hidden="1"/>
    </xf>
    <xf numFmtId="0" fontId="5" fillId="0" borderId="0" xfId="0" applyFont="1" applyAlignment="1" applyProtection="1">
      <alignment vertical="top"/>
      <protection hidden="1"/>
    </xf>
    <xf numFmtId="0" fontId="6" fillId="0" borderId="0" xfId="0" applyFont="1" applyAlignment="1" applyProtection="1">
      <alignment vertical="center" wrapText="1"/>
      <protection hidden="1"/>
    </xf>
    <xf numFmtId="0" fontId="5" fillId="0" borderId="0" xfId="0" applyFont="1" applyAlignment="1" applyProtection="1">
      <alignment horizontal="center"/>
      <protection hidden="1"/>
    </xf>
    <xf numFmtId="0" fontId="5" fillId="8" borderId="0" xfId="0" applyFont="1" applyFill="1" applyProtection="1">
      <protection hidden="1"/>
    </xf>
    <xf numFmtId="0" fontId="5" fillId="8" borderId="0" xfId="0" applyFont="1" applyFill="1" applyAlignment="1" applyProtection="1">
      <alignment horizontal="left"/>
      <protection hidden="1"/>
    </xf>
    <xf numFmtId="0" fontId="12" fillId="0" borderId="0" xfId="0" applyFont="1" applyProtection="1">
      <protection hidden="1"/>
    </xf>
    <xf numFmtId="0" fontId="5" fillId="0" borderId="0" xfId="1" applyNumberFormat="1" applyFont="1" applyAlignment="1" applyProtection="1">
      <alignment horizontal="right"/>
      <protection hidden="1"/>
    </xf>
    <xf numFmtId="49" fontId="5" fillId="0" borderId="0" xfId="0" applyNumberFormat="1" applyFont="1" applyAlignment="1" applyProtection="1">
      <alignment horizontal="right"/>
      <protection hidden="1"/>
    </xf>
    <xf numFmtId="0" fontId="8" fillId="0" borderId="0" xfId="0" applyFont="1" applyAlignment="1" applyProtection="1">
      <alignment horizontal="left" vertical="center"/>
      <protection hidden="1"/>
    </xf>
    <xf numFmtId="0" fontId="6" fillId="0" borderId="0" xfId="0" applyFont="1" applyAlignment="1" applyProtection="1">
      <alignment horizontal="center"/>
      <protection hidden="1"/>
    </xf>
    <xf numFmtId="0" fontId="5" fillId="0" borderId="0" xfId="1" applyNumberFormat="1" applyFont="1" applyProtection="1">
      <protection hidden="1"/>
    </xf>
    <xf numFmtId="0" fontId="5" fillId="0" borderId="0" xfId="0" applyFont="1" applyAlignment="1" applyProtection="1">
      <alignment vertical="center"/>
      <protection hidden="1"/>
    </xf>
    <xf numFmtId="0" fontId="11" fillId="0" borderId="0" xfId="0" applyFont="1" applyAlignment="1">
      <alignment vertical="center"/>
    </xf>
    <xf numFmtId="0" fontId="10" fillId="0" borderId="0" xfId="0" applyFont="1" applyProtection="1">
      <protection hidden="1"/>
    </xf>
    <xf numFmtId="0" fontId="9" fillId="8" borderId="0" xfId="0" applyFont="1" applyFill="1" applyProtection="1">
      <protection hidden="1"/>
    </xf>
    <xf numFmtId="0" fontId="8" fillId="0" borderId="23" xfId="0" applyFont="1" applyBorder="1" applyAlignment="1" applyProtection="1">
      <alignment vertical="center"/>
      <protection hidden="1"/>
    </xf>
    <xf numFmtId="0" fontId="8" fillId="0" borderId="23" xfId="0" applyFont="1" applyBorder="1" applyProtection="1">
      <protection hidden="1"/>
    </xf>
    <xf numFmtId="0" fontId="5" fillId="11" borderId="0" xfId="0" applyFont="1" applyFill="1" applyProtection="1">
      <protection locked="0"/>
    </xf>
    <xf numFmtId="0" fontId="5" fillId="0" borderId="23" xfId="0" applyFont="1" applyBorder="1"/>
    <xf numFmtId="0" fontId="7" fillId="0" borderId="23" xfId="0" applyFont="1" applyBorder="1"/>
    <xf numFmtId="0" fontId="5" fillId="11" borderId="0" xfId="0" applyFont="1" applyFill="1" applyProtection="1">
      <protection locked="0" hidden="1"/>
    </xf>
    <xf numFmtId="0" fontId="5" fillId="13" borderId="0" xfId="0" applyFont="1" applyFill="1" applyProtection="1">
      <protection hidden="1"/>
    </xf>
    <xf numFmtId="0" fontId="5" fillId="0" borderId="23" xfId="0" applyFont="1" applyBorder="1" applyProtection="1">
      <protection hidden="1"/>
    </xf>
    <xf numFmtId="49" fontId="4" fillId="2" borderId="1" xfId="0" applyNumberFormat="1" applyFont="1" applyFill="1" applyBorder="1" applyAlignment="1" applyProtection="1">
      <alignment horizontal="left" vertical="top"/>
    </xf>
    <xf numFmtId="49" fontId="1" fillId="2" borderId="6" xfId="0" applyNumberFormat="1" applyFont="1" applyFill="1" applyBorder="1" applyAlignment="1" applyProtection="1">
      <alignment horizontal="right" vertical="top" wrapText="1"/>
    </xf>
    <xf numFmtId="49" fontId="3" fillId="2" borderId="1" xfId="0" applyNumberFormat="1" applyFont="1" applyFill="1" applyBorder="1" applyAlignment="1" applyProtection="1">
      <alignment vertical="top" wrapText="1"/>
    </xf>
    <xf numFmtId="49" fontId="2" fillId="0" borderId="1" xfId="0" applyNumberFormat="1" applyFont="1" applyBorder="1" applyProtection="1"/>
    <xf numFmtId="49" fontId="1" fillId="2" borderId="9" xfId="0" applyNumberFormat="1" applyFont="1" applyFill="1" applyBorder="1" applyAlignment="1" applyProtection="1">
      <alignment horizontal="right" vertical="top" wrapText="1"/>
    </xf>
    <xf numFmtId="49" fontId="2" fillId="11" borderId="21" xfId="0" applyNumberFormat="1" applyFont="1" applyFill="1" applyBorder="1" applyAlignment="1" applyProtection="1">
      <alignment horizontal="left"/>
      <protection locked="0"/>
    </xf>
    <xf numFmtId="49" fontId="2" fillId="11" borderId="20" xfId="0" applyNumberFormat="1" applyFont="1" applyFill="1" applyBorder="1" applyAlignment="1" applyProtection="1">
      <alignment horizontal="left"/>
      <protection locked="0"/>
    </xf>
    <xf numFmtId="49" fontId="2" fillId="11" borderId="22" xfId="0" applyNumberFormat="1" applyFont="1" applyFill="1" applyBorder="1" applyAlignment="1" applyProtection="1">
      <alignment horizontal="left"/>
      <protection locked="0"/>
    </xf>
    <xf numFmtId="49" fontId="5" fillId="12" borderId="7" xfId="0" applyNumberFormat="1" applyFont="1" applyFill="1" applyBorder="1" applyAlignment="1" applyProtection="1">
      <alignment horizontal="left"/>
      <protection hidden="1"/>
    </xf>
    <xf numFmtId="49" fontId="5" fillId="12" borderId="15" xfId="0" applyNumberFormat="1" applyFont="1" applyFill="1" applyBorder="1" applyAlignment="1" applyProtection="1">
      <alignment horizontal="left"/>
      <protection hidden="1"/>
    </xf>
    <xf numFmtId="49" fontId="5" fillId="12" borderId="8" xfId="0" applyNumberFormat="1" applyFont="1" applyFill="1" applyBorder="1" applyAlignment="1" applyProtection="1">
      <alignment horizontal="left"/>
      <protection hidden="1"/>
    </xf>
    <xf numFmtId="49" fontId="5" fillId="11" borderId="25" xfId="0" applyNumberFormat="1" applyFont="1" applyFill="1" applyBorder="1" applyAlignment="1" applyProtection="1">
      <alignment horizontal="right" vertical="top"/>
      <protection locked="0"/>
    </xf>
    <xf numFmtId="49" fontId="5" fillId="11" borderId="24" xfId="0" applyNumberFormat="1" applyFont="1" applyFill="1" applyBorder="1" applyAlignment="1" applyProtection="1">
      <alignment horizontal="right" vertical="top"/>
      <protection locked="0"/>
    </xf>
    <xf numFmtId="0" fontId="6" fillId="9" borderId="19" xfId="0" applyFont="1" applyFill="1" applyBorder="1" applyAlignment="1" applyProtection="1">
      <alignment horizontal="center" vertical="center"/>
      <protection hidden="1"/>
    </xf>
    <xf numFmtId="0" fontId="5" fillId="13" borderId="21" xfId="0" applyFont="1" applyFill="1" applyBorder="1" applyAlignment="1" applyProtection="1">
      <alignment horizontal="left" vertical="top"/>
      <protection hidden="1"/>
    </xf>
    <xf numFmtId="0" fontId="5" fillId="13" borderId="34" xfId="0" applyFont="1" applyFill="1" applyBorder="1" applyAlignment="1" applyProtection="1">
      <alignment horizontal="left" vertical="top"/>
      <protection hidden="1"/>
    </xf>
    <xf numFmtId="0" fontId="6" fillId="9" borderId="1" xfId="0" applyFont="1" applyFill="1" applyBorder="1" applyAlignment="1" applyProtection="1">
      <alignment horizontal="center" vertical="center" wrapText="1"/>
      <protection hidden="1"/>
    </xf>
    <xf numFmtId="0" fontId="5" fillId="13" borderId="21" xfId="0" applyFont="1" applyFill="1" applyBorder="1" applyAlignment="1" applyProtection="1">
      <alignment horizontal="right" vertical="top"/>
      <protection hidden="1"/>
    </xf>
    <xf numFmtId="0" fontId="5" fillId="13" borderId="22" xfId="0" applyFont="1" applyFill="1" applyBorder="1" applyAlignment="1" applyProtection="1">
      <alignment horizontal="right" vertical="top"/>
      <protection hidden="1"/>
    </xf>
    <xf numFmtId="0" fontId="6" fillId="9" borderId="19" xfId="0" applyFont="1" applyFill="1" applyBorder="1" applyAlignment="1" applyProtection="1">
      <alignment horizontal="center" vertical="center" wrapText="1"/>
      <protection hidden="1"/>
    </xf>
    <xf numFmtId="0" fontId="6" fillId="0" borderId="0" xfId="0" applyFont="1" applyAlignment="1" applyProtection="1">
      <alignment horizontal="left" wrapText="1"/>
      <protection hidden="1"/>
    </xf>
    <xf numFmtId="0" fontId="6" fillId="0" borderId="0" xfId="0" applyFont="1" applyAlignment="1" applyProtection="1">
      <alignment horizontal="left"/>
      <protection hidden="1"/>
    </xf>
    <xf numFmtId="0" fontId="6" fillId="9" borderId="19" xfId="0" applyFont="1" applyFill="1" applyBorder="1" applyAlignment="1" applyProtection="1">
      <alignment horizontal="center"/>
      <protection hidden="1"/>
    </xf>
    <xf numFmtId="0" fontId="6" fillId="9" borderId="2" xfId="0" applyFont="1" applyFill="1" applyBorder="1" applyAlignment="1" applyProtection="1">
      <alignment horizontal="center" vertical="center"/>
      <protection hidden="1"/>
    </xf>
    <xf numFmtId="0" fontId="6" fillId="9" borderId="16" xfId="0" applyFont="1" applyFill="1" applyBorder="1" applyAlignment="1" applyProtection="1">
      <alignment horizontal="center" vertical="center"/>
      <protection hidden="1"/>
    </xf>
    <xf numFmtId="0" fontId="6" fillId="9" borderId="3" xfId="0" applyFont="1" applyFill="1" applyBorder="1" applyAlignment="1" applyProtection="1">
      <alignment horizontal="center" vertical="center"/>
      <protection hidden="1"/>
    </xf>
    <xf numFmtId="0" fontId="6" fillId="9" borderId="9" xfId="0" applyFont="1" applyFill="1" applyBorder="1" applyAlignment="1" applyProtection="1">
      <alignment horizontal="center" vertical="center"/>
      <protection hidden="1"/>
    </xf>
    <xf numFmtId="0" fontId="6" fillId="9" borderId="17" xfId="0" applyFont="1" applyFill="1" applyBorder="1" applyAlignment="1" applyProtection="1">
      <alignment horizontal="center" vertical="center"/>
      <protection hidden="1"/>
    </xf>
    <xf numFmtId="0" fontId="6" fillId="9" borderId="18" xfId="0" applyFont="1" applyFill="1" applyBorder="1" applyAlignment="1" applyProtection="1">
      <alignment horizontal="center" vertical="center"/>
      <protection hidden="1"/>
    </xf>
    <xf numFmtId="49" fontId="5" fillId="13" borderId="21" xfId="0" applyNumberFormat="1" applyFont="1" applyFill="1" applyBorder="1" applyAlignment="1" applyProtection="1">
      <alignment horizontal="left" vertical="top"/>
    </xf>
    <xf numFmtId="49" fontId="5" fillId="13" borderId="20" xfId="0" applyNumberFormat="1" applyFont="1" applyFill="1" applyBorder="1" applyAlignment="1" applyProtection="1">
      <alignment horizontal="left" vertical="top"/>
    </xf>
    <xf numFmtId="49" fontId="5" fillId="13" borderId="22" xfId="0" applyNumberFormat="1" applyFont="1" applyFill="1" applyBorder="1" applyAlignment="1" applyProtection="1">
      <alignment horizontal="left" vertical="top"/>
    </xf>
    <xf numFmtId="49" fontId="5" fillId="13" borderId="25" xfId="0" applyNumberFormat="1" applyFont="1" applyFill="1" applyBorder="1" applyAlignment="1" applyProtection="1">
      <alignment horizontal="left" vertical="top"/>
    </xf>
    <xf numFmtId="49" fontId="5" fillId="13" borderId="24" xfId="0" applyNumberFormat="1" applyFont="1" applyFill="1" applyBorder="1" applyAlignment="1" applyProtection="1">
      <alignment horizontal="left" vertical="top"/>
    </xf>
    <xf numFmtId="49" fontId="5" fillId="11" borderId="25" xfId="0" applyNumberFormat="1" applyFont="1" applyFill="1" applyBorder="1" applyAlignment="1" applyProtection="1">
      <alignment horizontal="left" vertical="top"/>
      <protection locked="0"/>
    </xf>
    <xf numFmtId="49" fontId="5" fillId="11" borderId="24" xfId="0" applyNumberFormat="1" applyFont="1" applyFill="1" applyBorder="1" applyAlignment="1" applyProtection="1">
      <alignment horizontal="left" vertical="top"/>
      <protection locked="0"/>
    </xf>
    <xf numFmtId="49" fontId="5" fillId="11" borderId="21" xfId="0" applyNumberFormat="1" applyFont="1" applyFill="1" applyBorder="1" applyAlignment="1" applyProtection="1">
      <alignment horizontal="left" vertical="top"/>
    </xf>
    <xf numFmtId="49" fontId="5" fillId="11" borderId="20" xfId="0" applyNumberFormat="1" applyFont="1" applyFill="1" applyBorder="1" applyAlignment="1" applyProtection="1">
      <alignment horizontal="left" vertical="top"/>
    </xf>
    <xf numFmtId="49" fontId="5" fillId="11" borderId="22" xfId="0" applyNumberFormat="1" applyFont="1" applyFill="1" applyBorder="1" applyAlignment="1" applyProtection="1">
      <alignment horizontal="left" vertical="top"/>
    </xf>
    <xf numFmtId="49" fontId="5" fillId="13" borderId="25" xfId="0" applyNumberFormat="1" applyFont="1" applyFill="1" applyBorder="1" applyAlignment="1" applyProtection="1">
      <alignment horizontal="left" vertical="top"/>
      <protection hidden="1"/>
    </xf>
    <xf numFmtId="49" fontId="5" fillId="13" borderId="24" xfId="0" applyNumberFormat="1" applyFont="1" applyFill="1" applyBorder="1" applyAlignment="1" applyProtection="1">
      <alignment horizontal="left" vertical="top"/>
      <protection hidden="1"/>
    </xf>
    <xf numFmtId="49" fontId="5" fillId="13" borderId="22" xfId="0" applyNumberFormat="1" applyFont="1" applyFill="1" applyBorder="1" applyAlignment="1" applyProtection="1">
      <alignment horizontal="left" vertical="top"/>
      <protection hidden="1"/>
    </xf>
    <xf numFmtId="49" fontId="5" fillId="13" borderId="21" xfId="0" applyNumberFormat="1" applyFont="1" applyFill="1" applyBorder="1" applyAlignment="1" applyProtection="1">
      <alignment horizontal="right" vertical="top"/>
      <protection hidden="1"/>
    </xf>
    <xf numFmtId="49" fontId="5" fillId="13" borderId="20" xfId="0" applyNumberFormat="1" applyFont="1" applyFill="1" applyBorder="1" applyAlignment="1" applyProtection="1">
      <alignment horizontal="right" vertical="top"/>
      <protection hidden="1"/>
    </xf>
    <xf numFmtId="49" fontId="5" fillId="13" borderId="22" xfId="0" applyNumberFormat="1" applyFont="1" applyFill="1" applyBorder="1" applyAlignment="1" applyProtection="1">
      <alignment horizontal="right" vertical="top"/>
      <protection hidden="1"/>
    </xf>
    <xf numFmtId="0" fontId="6" fillId="9" borderId="19" xfId="0" applyFont="1" applyFill="1" applyBorder="1" applyAlignment="1" applyProtection="1">
      <alignment horizontal="center" vertical="top"/>
      <protection hidden="1"/>
    </xf>
    <xf numFmtId="49" fontId="5" fillId="13" borderId="21" xfId="0" applyNumberFormat="1" applyFont="1" applyFill="1" applyBorder="1" applyAlignment="1" applyProtection="1">
      <alignment horizontal="left" vertical="top" wrapText="1"/>
    </xf>
    <xf numFmtId="49" fontId="5" fillId="13" borderId="20" xfId="0" applyNumberFormat="1" applyFont="1" applyFill="1" applyBorder="1" applyAlignment="1" applyProtection="1">
      <alignment horizontal="left" vertical="top" wrapText="1"/>
    </xf>
    <xf numFmtId="49" fontId="5" fillId="13" borderId="22" xfId="0" applyNumberFormat="1" applyFont="1" applyFill="1" applyBorder="1" applyAlignment="1" applyProtection="1">
      <alignment horizontal="left" vertical="top" wrapText="1"/>
    </xf>
    <xf numFmtId="49" fontId="5" fillId="13" borderId="21" xfId="0" applyNumberFormat="1" applyFont="1" applyFill="1" applyBorder="1" applyAlignment="1" applyProtection="1">
      <alignment horizontal="right" vertical="top"/>
    </xf>
    <xf numFmtId="49" fontId="5" fillId="13" borderId="20" xfId="0" applyNumberFormat="1" applyFont="1" applyFill="1" applyBorder="1" applyAlignment="1" applyProtection="1">
      <alignment horizontal="right" vertical="top"/>
    </xf>
    <xf numFmtId="49" fontId="5" fillId="13" borderId="22" xfId="0" applyNumberFormat="1" applyFont="1" applyFill="1" applyBorder="1" applyAlignment="1" applyProtection="1">
      <alignment horizontal="right" vertical="top"/>
    </xf>
    <xf numFmtId="0" fontId="5" fillId="0" borderId="1" xfId="0" applyFont="1" applyBorder="1" applyAlignment="1" applyProtection="1">
      <alignment horizontal="center"/>
      <protection hidden="1"/>
    </xf>
    <xf numFmtId="0" fontId="5" fillId="9" borderId="1" xfId="0" applyFont="1" applyFill="1" applyBorder="1" applyAlignment="1" applyProtection="1">
      <alignment horizontal="center"/>
      <protection hidden="1"/>
    </xf>
    <xf numFmtId="0" fontId="5" fillId="9" borderId="1" xfId="0" applyFont="1" applyFill="1" applyBorder="1" applyAlignment="1" applyProtection="1">
      <alignment horizontal="left"/>
      <protection hidden="1"/>
    </xf>
    <xf numFmtId="0" fontId="5" fillId="11" borderId="21" xfId="0" applyFont="1" applyFill="1" applyBorder="1" applyAlignment="1" applyProtection="1">
      <alignment horizontal="left" vertical="top"/>
      <protection locked="0"/>
    </xf>
    <xf numFmtId="0" fontId="5" fillId="11" borderId="20" xfId="0" applyFont="1" applyFill="1" applyBorder="1" applyAlignment="1" applyProtection="1">
      <alignment horizontal="left" vertical="top"/>
      <protection locked="0"/>
    </xf>
    <xf numFmtId="0" fontId="5" fillId="11" borderId="22" xfId="0" applyFont="1" applyFill="1" applyBorder="1" applyAlignment="1" applyProtection="1">
      <alignment horizontal="left" vertical="top"/>
      <protection locked="0"/>
    </xf>
    <xf numFmtId="49" fontId="5" fillId="9" borderId="19" xfId="0" applyNumberFormat="1" applyFont="1" applyFill="1" applyBorder="1" applyAlignment="1" applyProtection="1">
      <alignment horizontal="center"/>
      <protection hidden="1"/>
    </xf>
    <xf numFmtId="49" fontId="5" fillId="10" borderId="19" xfId="0" applyNumberFormat="1" applyFont="1" applyFill="1" applyBorder="1" applyAlignment="1" applyProtection="1">
      <alignment horizontal="right" vertical="top"/>
      <protection hidden="1"/>
    </xf>
    <xf numFmtId="0" fontId="5" fillId="10" borderId="19" xfId="0" applyFont="1" applyFill="1" applyBorder="1" applyAlignment="1" applyProtection="1">
      <alignment horizontal="right" vertical="top"/>
      <protection hidden="1"/>
    </xf>
    <xf numFmtId="0" fontId="5" fillId="0" borderId="1" xfId="0" applyFont="1" applyBorder="1" applyAlignment="1" applyProtection="1">
      <alignment horizontal="left"/>
      <protection hidden="1"/>
    </xf>
    <xf numFmtId="0" fontId="6" fillId="9" borderId="1" xfId="0" applyFont="1" applyFill="1" applyBorder="1" applyAlignment="1" applyProtection="1">
      <alignment horizontal="center" vertical="center"/>
      <protection hidden="1"/>
    </xf>
    <xf numFmtId="0" fontId="5" fillId="10" borderId="19" xfId="0" applyFont="1" applyFill="1" applyBorder="1" applyAlignment="1" applyProtection="1">
      <alignment horizontal="right"/>
      <protection hidden="1"/>
    </xf>
    <xf numFmtId="49" fontId="5" fillId="10" borderId="19" xfId="0" applyNumberFormat="1" applyFont="1" applyFill="1" applyBorder="1" applyAlignment="1" applyProtection="1">
      <alignment horizontal="right"/>
      <protection hidden="1"/>
    </xf>
    <xf numFmtId="0" fontId="6" fillId="9" borderId="1" xfId="0" applyFont="1" applyFill="1" applyBorder="1" applyAlignment="1" applyProtection="1">
      <alignment horizontal="center"/>
      <protection hidden="1"/>
    </xf>
    <xf numFmtId="49" fontId="5" fillId="11" borderId="21" xfId="0" applyNumberFormat="1" applyFont="1" applyFill="1" applyBorder="1" applyAlignment="1" applyProtection="1">
      <alignment horizontal="right" vertical="top"/>
    </xf>
    <xf numFmtId="49" fontId="5" fillId="11" borderId="20" xfId="0" applyNumberFormat="1" applyFont="1" applyFill="1" applyBorder="1" applyAlignment="1" applyProtection="1">
      <alignment horizontal="right" vertical="top"/>
    </xf>
    <xf numFmtId="49" fontId="5" fillId="11" borderId="22" xfId="0" applyNumberFormat="1" applyFont="1" applyFill="1" applyBorder="1" applyAlignment="1" applyProtection="1">
      <alignment horizontal="right" vertical="top"/>
    </xf>
    <xf numFmtId="0" fontId="5" fillId="13" borderId="20" xfId="0" applyFont="1" applyFill="1" applyBorder="1" applyAlignment="1" applyProtection="1">
      <alignment horizontal="right" vertical="top"/>
      <protection hidden="1"/>
    </xf>
    <xf numFmtId="0" fontId="6" fillId="9" borderId="19" xfId="0" applyFont="1" applyFill="1" applyBorder="1" applyAlignment="1" applyProtection="1">
      <alignment horizontal="center" vertical="top" wrapText="1"/>
      <protection hidden="1"/>
    </xf>
    <xf numFmtId="49" fontId="5" fillId="13" borderId="25" xfId="0" applyNumberFormat="1" applyFont="1" applyFill="1" applyBorder="1" applyAlignment="1" applyProtection="1">
      <alignment horizontal="right" vertical="top"/>
      <protection hidden="1"/>
    </xf>
    <xf numFmtId="49" fontId="5" fillId="13" borderId="24" xfId="0" applyNumberFormat="1" applyFont="1" applyFill="1" applyBorder="1" applyAlignment="1" applyProtection="1">
      <alignment horizontal="right" vertical="top"/>
      <protection hidden="1"/>
    </xf>
    <xf numFmtId="0" fontId="5" fillId="13" borderId="25" xfId="0" applyFont="1" applyFill="1" applyBorder="1" applyAlignment="1" applyProtection="1">
      <alignment horizontal="right" vertical="top"/>
      <protection hidden="1"/>
    </xf>
    <xf numFmtId="0" fontId="5" fillId="13" borderId="24" xfId="0" applyFont="1" applyFill="1" applyBorder="1" applyAlignment="1" applyProtection="1">
      <alignment horizontal="right" vertical="top"/>
      <protection hidden="1"/>
    </xf>
    <xf numFmtId="0" fontId="6" fillId="9" borderId="7" xfId="0" applyFont="1" applyFill="1" applyBorder="1" applyAlignment="1" applyProtection="1">
      <alignment horizontal="center" vertical="center"/>
      <protection hidden="1"/>
    </xf>
    <xf numFmtId="0" fontId="6" fillId="9" borderId="15" xfId="0" applyFont="1" applyFill="1" applyBorder="1" applyAlignment="1" applyProtection="1">
      <alignment horizontal="center" vertical="center"/>
      <protection hidden="1"/>
    </xf>
    <xf numFmtId="0" fontId="5" fillId="9" borderId="7" xfId="0" applyFont="1" applyFill="1" applyBorder="1" applyAlignment="1" applyProtection="1">
      <alignment horizontal="center"/>
      <protection hidden="1"/>
    </xf>
    <xf numFmtId="0" fontId="5" fillId="9" borderId="15" xfId="0" applyFont="1" applyFill="1" applyBorder="1" applyAlignment="1" applyProtection="1">
      <alignment horizontal="center"/>
      <protection hidden="1"/>
    </xf>
    <xf numFmtId="0" fontId="5" fillId="9" borderId="8" xfId="0" applyFont="1" applyFill="1" applyBorder="1" applyAlignment="1" applyProtection="1">
      <alignment horizontal="center"/>
      <protection hidden="1"/>
    </xf>
    <xf numFmtId="0" fontId="6" fillId="9" borderId="19" xfId="0" applyFont="1" applyFill="1" applyBorder="1" applyAlignment="1" applyProtection="1">
      <alignment horizontal="center" wrapText="1"/>
      <protection hidden="1"/>
    </xf>
    <xf numFmtId="0" fontId="6" fillId="9" borderId="1" xfId="0" applyFont="1" applyFill="1" applyBorder="1" applyAlignment="1" applyProtection="1">
      <alignment horizontal="left"/>
      <protection hidden="1"/>
    </xf>
    <xf numFmtId="0" fontId="6" fillId="9" borderId="35" xfId="0" applyFont="1" applyFill="1" applyBorder="1" applyAlignment="1" applyProtection="1">
      <alignment horizontal="center" vertical="center"/>
      <protection hidden="1"/>
    </xf>
    <xf numFmtId="0" fontId="6" fillId="9" borderId="23" xfId="0" applyFont="1" applyFill="1" applyBorder="1" applyAlignment="1" applyProtection="1">
      <alignment horizontal="center" vertical="center"/>
      <protection hidden="1"/>
    </xf>
    <xf numFmtId="0" fontId="6" fillId="9" borderId="36" xfId="0" applyFont="1" applyFill="1" applyBorder="1" applyAlignment="1" applyProtection="1">
      <alignment horizontal="center" vertical="center"/>
      <protection hidden="1"/>
    </xf>
    <xf numFmtId="49" fontId="5" fillId="11" borderId="28" xfId="0" applyNumberFormat="1" applyFont="1" applyFill="1" applyBorder="1" applyAlignment="1" applyProtection="1">
      <alignment horizontal="right" vertical="top"/>
      <protection locked="0"/>
    </xf>
    <xf numFmtId="49" fontId="5" fillId="11" borderId="26" xfId="0" applyNumberFormat="1" applyFont="1" applyFill="1" applyBorder="1" applyAlignment="1" applyProtection="1">
      <alignment horizontal="right" vertical="top"/>
      <protection locked="0"/>
    </xf>
    <xf numFmtId="49" fontId="5" fillId="11" borderId="30" xfId="0" applyNumberFormat="1" applyFont="1" applyFill="1" applyBorder="1" applyAlignment="1" applyProtection="1">
      <alignment horizontal="right" vertical="top"/>
      <protection locked="0"/>
    </xf>
    <xf numFmtId="49" fontId="5" fillId="11" borderId="29" xfId="0" applyNumberFormat="1" applyFont="1" applyFill="1" applyBorder="1" applyAlignment="1" applyProtection="1">
      <alignment horizontal="right" vertical="top"/>
      <protection locked="0"/>
    </xf>
    <xf numFmtId="49" fontId="5" fillId="11" borderId="27" xfId="0" applyNumberFormat="1" applyFont="1" applyFill="1" applyBorder="1" applyAlignment="1" applyProtection="1">
      <alignment horizontal="right" vertical="top"/>
      <protection locked="0"/>
    </xf>
    <xf numFmtId="49" fontId="5" fillId="11" borderId="31" xfId="0" applyNumberFormat="1" applyFont="1" applyFill="1" applyBorder="1" applyAlignment="1" applyProtection="1">
      <alignment horizontal="right" vertical="top"/>
      <protection locked="0"/>
    </xf>
    <xf numFmtId="0" fontId="5" fillId="13" borderId="28" xfId="0" applyFont="1" applyFill="1" applyBorder="1" applyAlignment="1" applyProtection="1">
      <alignment horizontal="right" vertical="top"/>
      <protection hidden="1"/>
    </xf>
    <xf numFmtId="0" fontId="5" fillId="13" borderId="30" xfId="0" applyFont="1" applyFill="1" applyBorder="1" applyAlignment="1" applyProtection="1">
      <alignment horizontal="right" vertical="top"/>
      <protection hidden="1"/>
    </xf>
    <xf numFmtId="0" fontId="5" fillId="13" borderId="29" xfId="0" applyFont="1" applyFill="1" applyBorder="1" applyAlignment="1" applyProtection="1">
      <alignment horizontal="right" vertical="top"/>
      <protection hidden="1"/>
    </xf>
    <xf numFmtId="0" fontId="5" fillId="13" borderId="31" xfId="0" applyFont="1" applyFill="1" applyBorder="1" applyAlignment="1" applyProtection="1">
      <alignment horizontal="right" vertical="top"/>
      <protection hidden="1"/>
    </xf>
    <xf numFmtId="49" fontId="5" fillId="10" borderId="19" xfId="0" applyNumberFormat="1" applyFont="1" applyFill="1" applyBorder="1" applyAlignment="1" applyProtection="1">
      <alignment horizontal="center"/>
      <protection hidden="1"/>
    </xf>
    <xf numFmtId="0" fontId="5" fillId="9" borderId="19" xfId="0" applyFont="1" applyFill="1" applyBorder="1" applyAlignment="1" applyProtection="1">
      <alignment horizontal="left"/>
      <protection hidden="1"/>
    </xf>
    <xf numFmtId="49" fontId="5" fillId="11" borderId="34" xfId="0" applyNumberFormat="1" applyFont="1" applyFill="1" applyBorder="1" applyAlignment="1" applyProtection="1">
      <alignment horizontal="left" vertical="top"/>
      <protection locked="0"/>
    </xf>
    <xf numFmtId="0" fontId="5" fillId="9" borderId="19" xfId="0" applyFont="1" applyFill="1" applyBorder="1" applyAlignment="1" applyProtection="1">
      <alignment horizontal="left" vertical="top"/>
      <protection hidden="1"/>
    </xf>
    <xf numFmtId="0" fontId="5" fillId="9" borderId="1" xfId="0" applyFont="1" applyFill="1" applyBorder="1" applyAlignment="1" applyProtection="1">
      <alignment horizontal="left" vertical="top" wrapText="1"/>
      <protection hidden="1"/>
    </xf>
    <xf numFmtId="49" fontId="5" fillId="11" borderId="25" xfId="0" applyNumberFormat="1" applyFont="1" applyFill="1" applyBorder="1" applyAlignment="1" applyProtection="1">
      <alignment horizontal="left" vertical="top" wrapText="1"/>
    </xf>
    <xf numFmtId="49" fontId="5" fillId="11" borderId="24" xfId="0" applyNumberFormat="1" applyFont="1" applyFill="1" applyBorder="1" applyAlignment="1" applyProtection="1">
      <alignment horizontal="left" vertical="top" wrapText="1"/>
    </xf>
    <xf numFmtId="49" fontId="5" fillId="11" borderId="22" xfId="0" applyNumberFormat="1" applyFont="1" applyFill="1" applyBorder="1" applyAlignment="1" applyProtection="1">
      <alignment horizontal="left" vertical="top" wrapText="1"/>
    </xf>
    <xf numFmtId="0" fontId="5" fillId="9" borderId="1" xfId="0" applyFont="1" applyFill="1" applyBorder="1" applyAlignment="1" applyProtection="1">
      <alignment horizontal="left" vertical="top"/>
      <protection hidden="1"/>
    </xf>
    <xf numFmtId="49" fontId="5" fillId="11" borderId="25" xfId="0" applyNumberFormat="1" applyFont="1" applyFill="1" applyBorder="1" applyAlignment="1" applyProtection="1">
      <alignment horizontal="left" vertical="top" wrapText="1"/>
      <protection locked="0"/>
    </xf>
    <xf numFmtId="49" fontId="5" fillId="11" borderId="24" xfId="0" applyNumberFormat="1" applyFont="1" applyFill="1" applyBorder="1" applyAlignment="1" applyProtection="1">
      <alignment horizontal="left" vertical="top" wrapText="1"/>
      <protection locked="0"/>
    </xf>
    <xf numFmtId="49" fontId="5" fillId="11" borderId="22" xfId="0" applyNumberFormat="1" applyFont="1" applyFill="1" applyBorder="1" applyAlignment="1" applyProtection="1">
      <alignment horizontal="left" vertical="top" wrapText="1"/>
      <protection locked="0"/>
    </xf>
    <xf numFmtId="49" fontId="5" fillId="13" borderId="34" xfId="0" applyNumberFormat="1" applyFont="1" applyFill="1" applyBorder="1" applyAlignment="1" applyProtection="1">
      <alignment horizontal="right" vertical="top"/>
      <protection hidden="1"/>
    </xf>
    <xf numFmtId="49" fontId="5" fillId="11" borderId="21" xfId="0" applyNumberFormat="1" applyFont="1" applyFill="1" applyBorder="1" applyAlignment="1" applyProtection="1">
      <alignment horizontal="right" vertical="top"/>
      <protection locked="0" hidden="1"/>
    </xf>
    <xf numFmtId="49" fontId="5" fillId="11" borderId="20" xfId="0" applyNumberFormat="1" applyFont="1" applyFill="1" applyBorder="1" applyAlignment="1" applyProtection="1">
      <alignment horizontal="right" vertical="top"/>
      <protection locked="0" hidden="1"/>
    </xf>
    <xf numFmtId="49" fontId="5" fillId="11" borderId="22" xfId="0" applyNumberFormat="1" applyFont="1" applyFill="1" applyBorder="1" applyAlignment="1" applyProtection="1">
      <alignment horizontal="right" vertical="top"/>
      <protection locked="0" hidden="1"/>
    </xf>
    <xf numFmtId="49" fontId="5" fillId="13" borderId="21" xfId="0" applyNumberFormat="1" applyFont="1" applyFill="1" applyBorder="1" applyAlignment="1" applyProtection="1">
      <alignment horizontal="left" vertical="top" wrapText="1"/>
      <protection hidden="1"/>
    </xf>
    <xf numFmtId="49" fontId="5" fillId="13" borderId="20" xfId="0" applyNumberFormat="1" applyFont="1" applyFill="1" applyBorder="1" applyAlignment="1" applyProtection="1">
      <alignment horizontal="left" vertical="top" wrapText="1"/>
      <protection hidden="1"/>
    </xf>
    <xf numFmtId="49" fontId="5" fillId="13" borderId="22" xfId="0" applyNumberFormat="1" applyFont="1" applyFill="1" applyBorder="1" applyAlignment="1" applyProtection="1">
      <alignment horizontal="left" vertical="top" wrapText="1"/>
      <protection hidden="1"/>
    </xf>
    <xf numFmtId="0" fontId="6" fillId="9" borderId="19" xfId="0" applyFont="1" applyFill="1" applyBorder="1" applyAlignment="1" applyProtection="1">
      <alignment vertical="center"/>
      <protection hidden="1"/>
    </xf>
    <xf numFmtId="49" fontId="5" fillId="11" borderId="21" xfId="0" applyNumberFormat="1" applyFont="1" applyFill="1" applyBorder="1" applyAlignment="1" applyProtection="1">
      <alignment horizontal="left" vertical="top" wrapText="1"/>
      <protection locked="0"/>
    </xf>
    <xf numFmtId="49" fontId="5" fillId="11" borderId="20" xfId="0" applyNumberFormat="1" applyFont="1" applyFill="1" applyBorder="1" applyAlignment="1" applyProtection="1">
      <alignment horizontal="left" vertical="top" wrapText="1"/>
      <protection locked="0"/>
    </xf>
    <xf numFmtId="0" fontId="6" fillId="9" borderId="27" xfId="0" applyFont="1" applyFill="1" applyBorder="1" applyAlignment="1" applyProtection="1">
      <alignment horizontal="center" vertical="center"/>
      <protection hidden="1"/>
    </xf>
    <xf numFmtId="0" fontId="6" fillId="9" borderId="33" xfId="0" applyFont="1" applyFill="1" applyBorder="1" applyAlignment="1" applyProtection="1">
      <alignment horizontal="center" vertical="center"/>
      <protection hidden="1"/>
    </xf>
    <xf numFmtId="49" fontId="5" fillId="11" borderId="21" xfId="0" applyNumberFormat="1" applyFont="1" applyFill="1" applyBorder="1" applyAlignment="1" applyProtection="1">
      <alignment vertical="top"/>
      <protection locked="0"/>
    </xf>
    <xf numFmtId="49" fontId="5" fillId="11" borderId="20" xfId="0" applyNumberFormat="1" applyFont="1" applyFill="1" applyBorder="1" applyAlignment="1" applyProtection="1">
      <alignment vertical="top"/>
      <protection locked="0"/>
    </xf>
    <xf numFmtId="49" fontId="5" fillId="11" borderId="22" xfId="0" applyNumberFormat="1" applyFont="1" applyFill="1" applyBorder="1" applyAlignment="1" applyProtection="1">
      <alignment vertical="top"/>
      <protection locked="0"/>
    </xf>
    <xf numFmtId="0" fontId="5" fillId="0" borderId="0" xfId="0" applyFont="1" applyAlignment="1" applyProtection="1">
      <alignment vertical="top" wrapText="1"/>
      <protection hidden="1"/>
    </xf>
    <xf numFmtId="0" fontId="5" fillId="0" borderId="0" xfId="0" applyFont="1" applyAlignment="1" applyProtection="1">
      <alignment vertical="top"/>
      <protection hidden="1"/>
    </xf>
    <xf numFmtId="0" fontId="5" fillId="0" borderId="0" xfId="0" applyFont="1" applyAlignment="1" applyProtection="1">
      <alignment horizontal="left" vertical="top" wrapText="1"/>
      <protection hidden="1"/>
    </xf>
    <xf numFmtId="0" fontId="6" fillId="9" borderId="19" xfId="0" applyFont="1" applyFill="1" applyBorder="1" applyProtection="1">
      <protection hidden="1"/>
    </xf>
    <xf numFmtId="0" fontId="6" fillId="9" borderId="1" xfId="0" applyFont="1" applyFill="1" applyBorder="1" applyProtection="1">
      <protection hidden="1"/>
    </xf>
    <xf numFmtId="0" fontId="5" fillId="9" borderId="1" xfId="0" applyFont="1" applyFill="1" applyBorder="1" applyAlignment="1" applyProtection="1">
      <alignment vertical="top"/>
      <protection hidden="1"/>
    </xf>
    <xf numFmtId="0" fontId="5" fillId="9" borderId="1" xfId="0" applyFont="1" applyFill="1" applyBorder="1" applyProtection="1">
      <protection hidden="1"/>
    </xf>
    <xf numFmtId="0" fontId="6" fillId="9" borderId="19" xfId="0" applyFont="1" applyFill="1" applyBorder="1" applyAlignment="1" applyProtection="1">
      <alignment horizontal="left" vertical="center"/>
      <protection hidden="1"/>
    </xf>
    <xf numFmtId="0" fontId="6" fillId="9" borderId="19" xfId="0" applyFont="1" applyFill="1" applyBorder="1" applyAlignment="1" applyProtection="1">
      <alignment vertical="center" wrapText="1"/>
      <protection hidden="1"/>
    </xf>
    <xf numFmtId="0" fontId="5" fillId="0" borderId="0" xfId="0" applyFont="1" applyAlignment="1" applyProtection="1">
      <alignment horizontal="center"/>
      <protection hidden="1"/>
    </xf>
    <xf numFmtId="49" fontId="5" fillId="0" borderId="1" xfId="0" applyNumberFormat="1" applyFont="1" applyBorder="1" applyAlignment="1" applyProtection="1">
      <alignment horizontal="right"/>
      <protection hidden="1"/>
    </xf>
    <xf numFmtId="0" fontId="5" fillId="11" borderId="21" xfId="0" applyFont="1" applyFill="1" applyBorder="1" applyAlignment="1" applyProtection="1">
      <alignment horizontal="right" vertical="top"/>
      <protection locked="0"/>
    </xf>
    <xf numFmtId="0" fontId="5" fillId="11" borderId="20" xfId="0" applyFont="1" applyFill="1" applyBorder="1" applyAlignment="1" applyProtection="1">
      <alignment horizontal="right" vertical="top"/>
      <protection locked="0"/>
    </xf>
    <xf numFmtId="0" fontId="5" fillId="11" borderId="22" xfId="0" applyFont="1" applyFill="1" applyBorder="1" applyAlignment="1" applyProtection="1">
      <alignment horizontal="right" vertical="top"/>
      <protection locked="0"/>
    </xf>
    <xf numFmtId="49" fontId="5" fillId="13" borderId="21" xfId="0" applyNumberFormat="1" applyFont="1" applyFill="1" applyBorder="1" applyAlignment="1" applyProtection="1">
      <alignment horizontal="left" vertical="top"/>
      <protection hidden="1"/>
    </xf>
    <xf numFmtId="49" fontId="5" fillId="13" borderId="20" xfId="0" applyNumberFormat="1" applyFont="1" applyFill="1" applyBorder="1" applyAlignment="1" applyProtection="1">
      <alignment horizontal="left" vertical="top"/>
      <protection hidden="1"/>
    </xf>
    <xf numFmtId="49" fontId="5" fillId="13" borderId="21" xfId="0" applyNumberFormat="1" applyFont="1" applyFill="1" applyBorder="1" applyAlignment="1" applyProtection="1">
      <alignment horizontal="right"/>
      <protection hidden="1"/>
    </xf>
    <xf numFmtId="49" fontId="5" fillId="13" borderId="20" xfId="0" applyNumberFormat="1" applyFont="1" applyFill="1" applyBorder="1" applyAlignment="1" applyProtection="1">
      <alignment horizontal="right"/>
      <protection hidden="1"/>
    </xf>
    <xf numFmtId="49" fontId="5" fillId="13" borderId="22" xfId="0" applyNumberFormat="1" applyFont="1" applyFill="1" applyBorder="1" applyAlignment="1" applyProtection="1">
      <alignment horizontal="right"/>
      <protection hidden="1"/>
    </xf>
    <xf numFmtId="49" fontId="5" fillId="11" borderId="21" xfId="0" applyNumberFormat="1" applyFont="1" applyFill="1" applyBorder="1" applyAlignment="1" applyProtection="1">
      <alignment horizontal="right"/>
      <protection locked="0"/>
    </xf>
    <xf numFmtId="49" fontId="5" fillId="11" borderId="20" xfId="0" applyNumberFormat="1" applyFont="1" applyFill="1" applyBorder="1" applyAlignment="1" applyProtection="1">
      <alignment horizontal="right"/>
      <protection locked="0"/>
    </xf>
    <xf numFmtId="49" fontId="5" fillId="11" borderId="22" xfId="0" applyNumberFormat="1" applyFont="1" applyFill="1" applyBorder="1" applyAlignment="1" applyProtection="1">
      <alignment horizontal="right"/>
      <protection locked="0"/>
    </xf>
    <xf numFmtId="49" fontId="5" fillId="0" borderId="1" xfId="0" applyNumberFormat="1" applyFont="1" applyBorder="1" applyAlignment="1" applyProtection="1">
      <alignment horizontal="right" vertical="top"/>
      <protection hidden="1"/>
    </xf>
    <xf numFmtId="0" fontId="6" fillId="9" borderId="32" xfId="0" applyFont="1" applyFill="1" applyBorder="1" applyAlignment="1" applyProtection="1">
      <alignment horizontal="center" vertical="center"/>
      <protection hidden="1"/>
    </xf>
    <xf numFmtId="49" fontId="5" fillId="11" borderId="21" xfId="0" applyNumberFormat="1" applyFont="1" applyFill="1" applyBorder="1" applyAlignment="1" applyProtection="1">
      <alignment horizontal="right" vertical="top"/>
      <protection hidden="1"/>
    </xf>
    <xf numFmtId="49" fontId="5" fillId="11" borderId="20" xfId="0" applyNumberFormat="1" applyFont="1" applyFill="1" applyBorder="1" applyAlignment="1" applyProtection="1">
      <alignment horizontal="right" vertical="top"/>
      <protection hidden="1"/>
    </xf>
    <xf numFmtId="49" fontId="5" fillId="11" borderId="22" xfId="0" applyNumberFormat="1" applyFont="1" applyFill="1" applyBorder="1" applyAlignment="1" applyProtection="1">
      <alignment horizontal="right" vertical="top"/>
      <protection hidden="1"/>
    </xf>
    <xf numFmtId="0" fontId="5" fillId="13" borderId="28" xfId="1" applyNumberFormat="1" applyFont="1" applyFill="1" applyBorder="1" applyAlignment="1" applyProtection="1">
      <alignment horizontal="right" vertical="top"/>
      <protection hidden="1"/>
    </xf>
    <xf numFmtId="0" fontId="5" fillId="13" borderId="30" xfId="1" applyNumberFormat="1" applyFont="1" applyFill="1" applyBorder="1" applyAlignment="1" applyProtection="1">
      <alignment horizontal="right" vertical="top"/>
      <protection hidden="1"/>
    </xf>
    <xf numFmtId="0" fontId="5" fillId="13" borderId="29" xfId="1" applyNumberFormat="1" applyFont="1" applyFill="1" applyBorder="1" applyAlignment="1" applyProtection="1">
      <alignment horizontal="right" vertical="top"/>
      <protection hidden="1"/>
    </xf>
    <xf numFmtId="0" fontId="5" fillId="13" borderId="31" xfId="1" applyNumberFormat="1" applyFont="1" applyFill="1" applyBorder="1" applyAlignment="1" applyProtection="1">
      <alignment horizontal="right" vertical="top"/>
      <protection hidden="1"/>
    </xf>
    <xf numFmtId="0" fontId="5" fillId="0" borderId="1"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6" fillId="9" borderId="27" xfId="0" applyFont="1" applyFill="1" applyBorder="1" applyAlignment="1" applyProtection="1">
      <alignment horizontal="center" vertical="top" wrapText="1"/>
      <protection hidden="1"/>
    </xf>
    <xf numFmtId="0" fontId="6" fillId="9" borderId="32" xfId="0" applyFont="1" applyFill="1" applyBorder="1" applyAlignment="1" applyProtection="1">
      <alignment horizontal="center" vertical="top" wrapText="1"/>
      <protection hidden="1"/>
    </xf>
    <xf numFmtId="0" fontId="6" fillId="9" borderId="33" xfId="0" applyFont="1" applyFill="1" applyBorder="1" applyAlignment="1" applyProtection="1">
      <alignment horizontal="center" vertical="top" wrapText="1"/>
      <protection hidden="1"/>
    </xf>
    <xf numFmtId="49" fontId="5" fillId="13" borderId="25" xfId="1" applyNumberFormat="1" applyFont="1" applyFill="1" applyBorder="1" applyAlignment="1" applyProtection="1">
      <alignment horizontal="right" vertical="top"/>
      <protection hidden="1"/>
    </xf>
    <xf numFmtId="49" fontId="5" fillId="13" borderId="24" xfId="1" applyNumberFormat="1" applyFont="1" applyFill="1" applyBorder="1" applyAlignment="1" applyProtection="1">
      <alignment horizontal="right" vertical="top"/>
      <protection hidden="1"/>
    </xf>
    <xf numFmtId="49" fontId="5" fillId="13" borderId="22" xfId="1" applyNumberFormat="1" applyFont="1" applyFill="1" applyBorder="1" applyAlignment="1" applyProtection="1">
      <alignment horizontal="right" vertical="top"/>
      <protection hidden="1"/>
    </xf>
    <xf numFmtId="0" fontId="6" fillId="0" borderId="1" xfId="0" applyFont="1" applyBorder="1" applyAlignment="1" applyProtection="1">
      <alignment horizontal="left"/>
      <protection hidden="1"/>
    </xf>
    <xf numFmtId="0" fontId="6" fillId="0" borderId="1" xfId="0" applyFont="1" applyBorder="1" applyAlignment="1" applyProtection="1">
      <alignment horizontal="center"/>
      <protection hidden="1"/>
    </xf>
    <xf numFmtId="0" fontId="5" fillId="13" borderId="21" xfId="0" applyFont="1" applyFill="1" applyBorder="1" applyAlignment="1" applyProtection="1">
      <alignment horizontal="left" vertical="top" wrapText="1"/>
      <protection hidden="1"/>
    </xf>
    <xf numFmtId="0" fontId="5" fillId="13" borderId="20" xfId="0" applyFont="1" applyFill="1" applyBorder="1" applyAlignment="1" applyProtection="1">
      <alignment horizontal="left" vertical="top" wrapText="1"/>
      <protection hidden="1"/>
    </xf>
    <xf numFmtId="0" fontId="5" fillId="13" borderId="22" xfId="0" applyFont="1" applyFill="1" applyBorder="1" applyAlignment="1" applyProtection="1">
      <alignment horizontal="left" vertical="top" wrapText="1"/>
      <protection hidden="1"/>
    </xf>
    <xf numFmtId="0" fontId="6" fillId="9" borderId="7" xfId="0" applyFont="1" applyFill="1" applyBorder="1" applyAlignment="1" applyProtection="1">
      <alignment horizontal="left"/>
      <protection hidden="1"/>
    </xf>
    <xf numFmtId="0" fontId="6" fillId="9" borderId="15" xfId="0" applyFont="1" applyFill="1" applyBorder="1" applyAlignment="1" applyProtection="1">
      <alignment horizontal="left"/>
      <protection hidden="1"/>
    </xf>
    <xf numFmtId="0" fontId="6" fillId="9" borderId="8" xfId="0" applyFont="1" applyFill="1" applyBorder="1" applyAlignment="1" applyProtection="1">
      <alignment horizontal="left"/>
      <protection hidden="1"/>
    </xf>
    <xf numFmtId="0" fontId="5" fillId="9" borderId="7" xfId="0" applyFont="1" applyFill="1" applyBorder="1" applyAlignment="1" applyProtection="1">
      <alignment horizontal="left"/>
      <protection hidden="1"/>
    </xf>
    <xf numFmtId="0" fontId="5" fillId="9" borderId="15" xfId="0" applyFont="1" applyFill="1" applyBorder="1" applyAlignment="1" applyProtection="1">
      <alignment horizontal="left"/>
      <protection hidden="1"/>
    </xf>
    <xf numFmtId="0" fontId="5" fillId="9" borderId="8" xfId="0" applyFont="1" applyFill="1" applyBorder="1" applyAlignment="1" applyProtection="1">
      <alignment horizontal="left"/>
      <protection hidden="1"/>
    </xf>
    <xf numFmtId="0" fontId="6" fillId="9" borderId="7" xfId="0" applyFont="1" applyFill="1" applyBorder="1" applyAlignment="1" applyProtection="1">
      <alignment horizontal="center"/>
      <protection hidden="1"/>
    </xf>
    <xf numFmtId="0" fontId="6" fillId="9" borderId="15" xfId="0" applyFont="1" applyFill="1" applyBorder="1" applyAlignment="1" applyProtection="1">
      <alignment horizontal="center"/>
      <protection hidden="1"/>
    </xf>
    <xf numFmtId="0" fontId="6" fillId="9" borderId="8" xfId="0" applyFont="1" applyFill="1" applyBorder="1" applyAlignment="1" applyProtection="1">
      <alignment horizontal="center"/>
      <protection hidden="1"/>
    </xf>
    <xf numFmtId="0" fontId="6" fillId="9" borderId="2" xfId="0" applyFont="1" applyFill="1" applyBorder="1" applyAlignment="1" applyProtection="1">
      <alignment horizontal="center" vertical="center" wrapText="1"/>
      <protection hidden="1"/>
    </xf>
    <xf numFmtId="0" fontId="6" fillId="9" borderId="16" xfId="0" applyFont="1" applyFill="1" applyBorder="1" applyAlignment="1" applyProtection="1">
      <alignment horizontal="center" vertical="center" wrapText="1"/>
      <protection hidden="1"/>
    </xf>
    <xf numFmtId="0" fontId="6" fillId="9" borderId="35" xfId="0" applyFont="1" applyFill="1" applyBorder="1" applyAlignment="1" applyProtection="1">
      <alignment horizontal="center" vertical="center" wrapText="1"/>
      <protection hidden="1"/>
    </xf>
    <xf numFmtId="0" fontId="6" fillId="9" borderId="23" xfId="0" applyFont="1" applyFill="1" applyBorder="1" applyAlignment="1" applyProtection="1">
      <alignment horizontal="center" vertical="center" wrapText="1"/>
      <protection hidden="1"/>
    </xf>
    <xf numFmtId="0" fontId="6" fillId="9" borderId="3" xfId="0" applyFont="1" applyFill="1" applyBorder="1" applyAlignment="1" applyProtection="1">
      <alignment horizontal="center" vertical="center" wrapText="1"/>
      <protection hidden="1"/>
    </xf>
    <xf numFmtId="0" fontId="6" fillId="9" borderId="36" xfId="0" applyFont="1" applyFill="1" applyBorder="1" applyAlignment="1" applyProtection="1">
      <alignment horizontal="center" vertical="center" wrapText="1"/>
      <protection hidden="1"/>
    </xf>
    <xf numFmtId="49" fontId="5" fillId="11" borderId="21" xfId="0" quotePrefix="1" applyNumberFormat="1" applyFont="1" applyFill="1" applyBorder="1" applyAlignment="1" applyProtection="1">
      <alignment horizontal="left" vertical="top"/>
      <protection locked="0"/>
    </xf>
  </cellXfs>
  <cellStyles count="2">
    <cellStyle name="Comma" xfId="1" builtinId="3"/>
    <cellStyle name="Normal" xfId="0" builtinId="0"/>
  </cellStyles>
  <dxfs count="2">
    <dxf>
      <border>
        <top style="thin">
          <color rgb="FF46B1E1"/>
        </top>
      </border>
    </dxf>
    <dxf>
      <font>
        <b/>
        <i val="0"/>
        <strike val="0"/>
        <u val="none"/>
        <sz val="11"/>
        <color theme="0"/>
        <name val="Aptos Narrow"/>
        <family val="2"/>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15" fmlaLink="$AA$18" fmlaRange="$BU$2:$BU$3" noThreeD="1" sel="1" val="0"/>
</file>

<file path=xl/ctrlProps/ctrlProp10.xml><?xml version="1.0" encoding="utf-8"?>
<formControlPr xmlns="http://schemas.microsoft.com/office/spreadsheetml/2009/9/main" objectType="Drop" dropStyle="combo" dx="15" fmlaLink="$AA$584" fmlaRange="$BT$2:$BT$3" noThreeD="1" sel="2" val="0"/>
</file>

<file path=xl/ctrlProps/ctrlProp11.xml><?xml version="1.0" encoding="utf-8"?>
<formControlPr xmlns="http://schemas.microsoft.com/office/spreadsheetml/2009/9/main" objectType="Drop" dropStyle="combo" dx="15" fmlaLink="$AA$695" fmlaRange="$DA$2:$DA$5" noThreeD="1" sel="0" val="0"/>
</file>

<file path=xl/ctrlProps/ctrlProp12.xml><?xml version="1.0" encoding="utf-8"?>
<formControlPr xmlns="http://schemas.microsoft.com/office/spreadsheetml/2009/9/main" objectType="Drop" dropStyle="combo" dx="15" fmlaLink="$AA$703" fmlaRange="$DB$2:$DB$3" noThreeD="1" sel="0" val="0"/>
</file>

<file path=xl/ctrlProps/ctrlProp13.xml><?xml version="1.0" encoding="utf-8"?>
<formControlPr xmlns="http://schemas.microsoft.com/office/spreadsheetml/2009/9/main" objectType="Drop" dropStyle="combo" dx="15" fmlaLink="$AA$705" fmlaRange="$DD$3:$DD$4" noThreeD="1" sel="0" val="0"/>
</file>

<file path=xl/ctrlProps/ctrlProp14.xml><?xml version="1.0" encoding="utf-8"?>
<formControlPr xmlns="http://schemas.microsoft.com/office/spreadsheetml/2009/9/main" objectType="Drop" dropStyle="combo" dx="15" fmlaLink="$AA$670" fmlaRange="$DD$2:$DD$4" noThreeD="1" sel="0" val="0"/>
</file>

<file path=xl/ctrlProps/ctrlProp2.xml><?xml version="1.0" encoding="utf-8"?>
<formControlPr xmlns="http://schemas.microsoft.com/office/spreadsheetml/2009/9/main" objectType="Drop" dropStyle="combo" dx="15" fmlaLink="$AA$49" fmlaRange="$BT$2:$BT$3" noThreeD="1" sel="1" val="0"/>
</file>

<file path=xl/ctrlProps/ctrlProp3.xml><?xml version="1.0" encoding="utf-8"?>
<formControlPr xmlns="http://schemas.microsoft.com/office/spreadsheetml/2009/9/main" objectType="Drop" dropStyle="combo" dx="15" fmlaLink="$AA$51" fmlaRange="$BT$2:$BT$3" noThreeD="1" sel="1" val="0"/>
</file>

<file path=xl/ctrlProps/ctrlProp4.xml><?xml version="1.0" encoding="utf-8"?>
<formControlPr xmlns="http://schemas.microsoft.com/office/spreadsheetml/2009/9/main" objectType="Drop" dropStyle="combo" dx="15" fmlaLink="$AA$66" fmlaRange="$BT$2:$BT$3" noThreeD="1" sel="2" val="0"/>
</file>

<file path=xl/ctrlProps/ctrlProp5.xml><?xml version="1.0" encoding="utf-8"?>
<formControlPr xmlns="http://schemas.microsoft.com/office/spreadsheetml/2009/9/main" objectType="Drop" dropStyle="combo" dx="15" fmlaLink="$AA$72" fmlaRange="$BT$2:$BT$3" noThreeD="1" sel="2" val="0"/>
</file>

<file path=xl/ctrlProps/ctrlProp6.xml><?xml version="1.0" encoding="utf-8"?>
<formControlPr xmlns="http://schemas.microsoft.com/office/spreadsheetml/2009/9/main" objectType="Drop" dropStyle="combo" dx="15" fmlaLink="$AA$200" fmlaRange="$BT$2:$BT$3" noThreeD="1" sel="2" val="0"/>
</file>

<file path=xl/ctrlProps/ctrlProp7.xml><?xml version="1.0" encoding="utf-8"?>
<formControlPr xmlns="http://schemas.microsoft.com/office/spreadsheetml/2009/9/main" objectType="Drop" dropStyle="combo" dx="15" fmlaLink="$AA$492" fmlaRange="$BT$2:$BT$3" noThreeD="1" sel="1" val="0"/>
</file>

<file path=xl/ctrlProps/ctrlProp8.xml><?xml version="1.0" encoding="utf-8"?>
<formControlPr xmlns="http://schemas.microsoft.com/office/spreadsheetml/2009/9/main" objectType="Drop" dropStyle="combo" dx="15" fmlaLink="$AA$556" fmlaRange="$BT$2:$BT$3" noThreeD="1" sel="1" val="0"/>
</file>

<file path=xl/ctrlProps/ctrlProp9.xml><?xml version="1.0" encoding="utf-8"?>
<formControlPr xmlns="http://schemas.microsoft.com/office/spreadsheetml/2009/9/main" objectType="Drop" dropStyle="combo" dx="15" fmlaLink="$AA$563" fmlaRange="$BT$2:$BT$3" noThreeD="1" sel="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6350</xdr:colOff>
          <xdr:row>17</xdr:row>
          <xdr:rowOff>0</xdr:rowOff>
        </xdr:from>
        <xdr:to>
          <xdr:col>16</xdr:col>
          <xdr:colOff>12700</xdr:colOff>
          <xdr:row>18</xdr:row>
          <xdr:rowOff>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48</xdr:row>
          <xdr:rowOff>0</xdr:rowOff>
        </xdr:from>
        <xdr:to>
          <xdr:col>16</xdr:col>
          <xdr:colOff>0</xdr:colOff>
          <xdr:row>49</xdr:row>
          <xdr:rowOff>12700</xdr:rowOff>
        </xdr:to>
        <xdr:sp macro="" textlink="">
          <xdr:nvSpPr>
            <xdr:cNvPr id="3074" name="Drop Dow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50</xdr:row>
          <xdr:rowOff>12700</xdr:rowOff>
        </xdr:from>
        <xdr:to>
          <xdr:col>16</xdr:col>
          <xdr:colOff>0</xdr:colOff>
          <xdr:row>51</xdr:row>
          <xdr:rowOff>0</xdr:rowOff>
        </xdr:to>
        <xdr:sp macro="" textlink="">
          <xdr:nvSpPr>
            <xdr:cNvPr id="3075" name="Drop Dow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65</xdr:row>
          <xdr:rowOff>6350</xdr:rowOff>
        </xdr:from>
        <xdr:to>
          <xdr:col>16</xdr:col>
          <xdr:colOff>6350</xdr:colOff>
          <xdr:row>66</xdr:row>
          <xdr:rowOff>6350</xdr:rowOff>
        </xdr:to>
        <xdr:sp macro="" textlink="">
          <xdr:nvSpPr>
            <xdr:cNvPr id="3076" name="Drop Dow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71</xdr:row>
          <xdr:rowOff>6350</xdr:rowOff>
        </xdr:from>
        <xdr:to>
          <xdr:col>15</xdr:col>
          <xdr:colOff>615950</xdr:colOff>
          <xdr:row>72</xdr:row>
          <xdr:rowOff>0</xdr:rowOff>
        </xdr:to>
        <xdr:sp macro="" textlink="">
          <xdr:nvSpPr>
            <xdr:cNvPr id="3077" name="Drop Down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198</xdr:row>
          <xdr:rowOff>184150</xdr:rowOff>
        </xdr:from>
        <xdr:to>
          <xdr:col>16</xdr:col>
          <xdr:colOff>12700</xdr:colOff>
          <xdr:row>200</xdr:row>
          <xdr:rowOff>0</xdr:rowOff>
        </xdr:to>
        <xdr:sp macro="" textlink="">
          <xdr:nvSpPr>
            <xdr:cNvPr id="3078" name="Drop Down 8"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491</xdr:row>
          <xdr:rowOff>12700</xdr:rowOff>
        </xdr:from>
        <xdr:to>
          <xdr:col>15</xdr:col>
          <xdr:colOff>609600</xdr:colOff>
          <xdr:row>492</xdr:row>
          <xdr:rowOff>0</xdr:rowOff>
        </xdr:to>
        <xdr:sp macro="" textlink="">
          <xdr:nvSpPr>
            <xdr:cNvPr id="3079" name="Drop Down 9"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554</xdr:row>
          <xdr:rowOff>177800</xdr:rowOff>
        </xdr:from>
        <xdr:to>
          <xdr:col>16</xdr:col>
          <xdr:colOff>6350</xdr:colOff>
          <xdr:row>556</xdr:row>
          <xdr:rowOff>0</xdr:rowOff>
        </xdr:to>
        <xdr:sp macro="" textlink="">
          <xdr:nvSpPr>
            <xdr:cNvPr id="3080" name="Drop Down 10"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562</xdr:row>
          <xdr:rowOff>6350</xdr:rowOff>
        </xdr:from>
        <xdr:to>
          <xdr:col>16</xdr:col>
          <xdr:colOff>0</xdr:colOff>
          <xdr:row>562</xdr:row>
          <xdr:rowOff>177800</xdr:rowOff>
        </xdr:to>
        <xdr:sp macro="" textlink="">
          <xdr:nvSpPr>
            <xdr:cNvPr id="3081" name="Drop Down 11"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6350</xdr:colOff>
          <xdr:row>583</xdr:row>
          <xdr:rowOff>0</xdr:rowOff>
        </xdr:from>
        <xdr:to>
          <xdr:col>16</xdr:col>
          <xdr:colOff>6350</xdr:colOff>
          <xdr:row>584</xdr:row>
          <xdr:rowOff>0</xdr:rowOff>
        </xdr:to>
        <xdr:sp macro="" textlink="">
          <xdr:nvSpPr>
            <xdr:cNvPr id="3082" name="Drop Down 13"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694</xdr:row>
          <xdr:rowOff>6350</xdr:rowOff>
        </xdr:from>
        <xdr:to>
          <xdr:col>16</xdr:col>
          <xdr:colOff>0</xdr:colOff>
          <xdr:row>695</xdr:row>
          <xdr:rowOff>0</xdr:rowOff>
        </xdr:to>
        <xdr:sp macro="" textlink="">
          <xdr:nvSpPr>
            <xdr:cNvPr id="3083" name="Drop Down 16"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702</xdr:row>
          <xdr:rowOff>6350</xdr:rowOff>
        </xdr:from>
        <xdr:to>
          <xdr:col>16</xdr:col>
          <xdr:colOff>0</xdr:colOff>
          <xdr:row>703</xdr:row>
          <xdr:rowOff>0</xdr:rowOff>
        </xdr:to>
        <xdr:sp macro="" textlink="">
          <xdr:nvSpPr>
            <xdr:cNvPr id="3084" name="Drop Down 17"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704</xdr:row>
          <xdr:rowOff>6350</xdr:rowOff>
        </xdr:from>
        <xdr:to>
          <xdr:col>16</xdr:col>
          <xdr:colOff>0</xdr:colOff>
          <xdr:row>705</xdr:row>
          <xdr:rowOff>0</xdr:rowOff>
        </xdr:to>
        <xdr:sp macro="" textlink="">
          <xdr:nvSpPr>
            <xdr:cNvPr id="3085" name="Drop Down 18"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xdr:colOff>
          <xdr:row>669</xdr:row>
          <xdr:rowOff>6350</xdr:rowOff>
        </xdr:from>
        <xdr:to>
          <xdr:col>16</xdr:col>
          <xdr:colOff>0</xdr:colOff>
          <xdr:row>670</xdr:row>
          <xdr:rowOff>0</xdr:rowOff>
        </xdr:to>
        <xdr:sp macro="" textlink="">
          <xdr:nvSpPr>
            <xdr:cNvPr id="3086" name="Drop Down 19"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D3" totalsRowShown="0" headerRowDxfId="1" tableBorderDxfId="0">
  <autoFilter ref="A1:D3" xr:uid="{00000000-0009-0000-0100-000001000000}"/>
  <tableColumns count="4">
    <tableColumn id="1" xr3:uid="{00000000-0010-0000-0000-000001000000}" name="National_Stock_Exchange"/>
    <tableColumn id="2" xr3:uid="{00000000-0010-0000-0000-000002000000}" name="Bombay_Stock_Exchange"/>
    <tableColumn id="3" xr3:uid="{00000000-0010-0000-0000-000003000000}" name="Commodity_Stock_Exchange"/>
    <tableColumn id="4" xr3:uid="{00000000-0010-0000-0000-000004000000}" name="Other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6C7AA-93E7-4C68-AB30-6C67FDD6A6E4}">
  <sheetPr codeName="Sheet1">
    <tabColor theme="6" tint="0.59996337778862885"/>
  </sheetPr>
  <dimension ref="A1:R61"/>
  <sheetViews>
    <sheetView windowProtection="1" showGridLines="0" topLeftCell="B10" workbookViewId="0">
      <selection activeCell="B1" sqref="B1:C1"/>
    </sheetView>
  </sheetViews>
  <sheetFormatPr defaultColWidth="0" defaultRowHeight="14.4" customHeight="1" zeroHeight="1"/>
  <cols>
    <col min="1" max="1" width="14.7265625" style="25" hidden="1" customWidth="1"/>
    <col min="2" max="2" width="9.1796875" style="26" customWidth="1"/>
    <col min="3" max="3" width="202.7265625" style="27" customWidth="1"/>
    <col min="4" max="16384" width="9.1796875" style="26" hidden="1"/>
  </cols>
  <sheetData>
    <row r="1" spans="1:18" ht="18">
      <c r="A1" s="16" t="s">
        <v>0</v>
      </c>
      <c r="B1" s="14" t="s">
        <v>1</v>
      </c>
      <c r="C1" s="13"/>
      <c r="D1" s="17"/>
      <c r="E1" s="17"/>
      <c r="F1" s="17"/>
      <c r="G1" s="17"/>
      <c r="H1" s="17"/>
      <c r="I1" s="17"/>
      <c r="J1" s="17"/>
      <c r="K1" s="17"/>
      <c r="L1" s="17"/>
      <c r="M1" s="17"/>
      <c r="N1" s="17"/>
      <c r="O1" s="17"/>
      <c r="P1" s="17"/>
      <c r="Q1" s="17"/>
      <c r="R1" s="17"/>
    </row>
    <row r="2" spans="1:18" ht="31">
      <c r="A2" s="16" t="s">
        <v>0</v>
      </c>
      <c r="B2" s="18">
        <v>1</v>
      </c>
      <c r="C2" s="19" t="s">
        <v>2</v>
      </c>
    </row>
    <row r="3" spans="1:18" ht="15.5">
      <c r="A3" s="16" t="s">
        <v>0</v>
      </c>
      <c r="B3" s="18">
        <v>2</v>
      </c>
      <c r="C3" s="19" t="s">
        <v>3</v>
      </c>
    </row>
    <row r="4" spans="1:18" ht="31">
      <c r="A4" s="16" t="s">
        <v>0</v>
      </c>
      <c r="B4" s="18">
        <v>3</v>
      </c>
      <c r="C4" s="19" t="s">
        <v>4</v>
      </c>
    </row>
    <row r="5" spans="1:18" ht="15.5">
      <c r="A5" s="16" t="s">
        <v>0</v>
      </c>
      <c r="B5" s="10">
        <v>4</v>
      </c>
      <c r="C5" s="19" t="s">
        <v>5</v>
      </c>
    </row>
    <row r="6" spans="1:18" ht="15.5">
      <c r="A6" s="16" t="s">
        <v>0</v>
      </c>
      <c r="B6" s="9"/>
      <c r="C6" s="19" t="s">
        <v>6</v>
      </c>
    </row>
    <row r="7" spans="1:18" ht="15.5">
      <c r="A7" s="16" t="s">
        <v>0</v>
      </c>
      <c r="B7" s="9"/>
      <c r="C7" s="19" t="s">
        <v>7</v>
      </c>
    </row>
    <row r="8" spans="1:18" ht="15.5">
      <c r="A8" s="16" t="s">
        <v>0</v>
      </c>
      <c r="B8" s="8"/>
      <c r="C8" s="19" t="s">
        <v>8</v>
      </c>
    </row>
    <row r="9" spans="1:18" ht="15.5">
      <c r="A9" s="16" t="s">
        <v>0</v>
      </c>
      <c r="B9" s="18">
        <v>5</v>
      </c>
      <c r="C9" s="21" t="s">
        <v>9</v>
      </c>
    </row>
    <row r="10" spans="1:18" ht="15.5">
      <c r="A10" s="16" t="s">
        <v>0</v>
      </c>
      <c r="B10" s="18">
        <v>6</v>
      </c>
      <c r="C10" s="19" t="s">
        <v>10</v>
      </c>
    </row>
    <row r="11" spans="1:18" ht="15.5">
      <c r="A11" s="16" t="s">
        <v>0</v>
      </c>
      <c r="B11" s="18">
        <v>7</v>
      </c>
      <c r="C11" s="19" t="s">
        <v>11</v>
      </c>
    </row>
    <row r="12" spans="1:18" ht="15.5">
      <c r="A12" s="16" t="s">
        <v>0</v>
      </c>
      <c r="B12" s="18">
        <v>8</v>
      </c>
      <c r="C12" s="19" t="s">
        <v>12</v>
      </c>
    </row>
    <row r="13" spans="1:18" ht="15.5">
      <c r="A13" s="16" t="s">
        <v>0</v>
      </c>
      <c r="B13" s="10">
        <v>9</v>
      </c>
      <c r="C13" s="19" t="s">
        <v>13</v>
      </c>
    </row>
    <row r="14" spans="1:18" ht="15.5">
      <c r="A14" s="16" t="s">
        <v>0</v>
      </c>
      <c r="B14" s="9"/>
      <c r="C14" s="19" t="s">
        <v>14</v>
      </c>
    </row>
    <row r="15" spans="1:18" ht="15.5">
      <c r="A15" s="16" t="s">
        <v>0</v>
      </c>
      <c r="B15" s="9"/>
      <c r="C15" s="19" t="s">
        <v>15</v>
      </c>
    </row>
    <row r="16" spans="1:18" ht="31.75" customHeight="1">
      <c r="A16" s="16" t="s">
        <v>0</v>
      </c>
      <c r="B16" s="8"/>
      <c r="C16" s="19" t="s">
        <v>16</v>
      </c>
    </row>
    <row r="17" spans="1:3" ht="15.5">
      <c r="A17" s="16" t="s">
        <v>0</v>
      </c>
      <c r="B17" s="10">
        <v>10</v>
      </c>
      <c r="C17" s="19" t="s">
        <v>17</v>
      </c>
    </row>
    <row r="18" spans="1:3" ht="77.5">
      <c r="A18" s="16" t="s">
        <v>0</v>
      </c>
      <c r="B18" s="9"/>
      <c r="C18" s="19" t="s">
        <v>18</v>
      </c>
    </row>
    <row r="19" spans="1:3" ht="31">
      <c r="A19" s="16" t="s">
        <v>0</v>
      </c>
      <c r="B19" s="8"/>
      <c r="C19" s="19" t="s">
        <v>19</v>
      </c>
    </row>
    <row r="20" spans="1:3" ht="16.75" customHeight="1">
      <c r="A20" s="16" t="s">
        <v>0</v>
      </c>
      <c r="B20" s="10">
        <v>11</v>
      </c>
      <c r="C20" s="19" t="s">
        <v>20</v>
      </c>
    </row>
    <row r="21" spans="1:3" ht="15.5">
      <c r="A21" s="16" t="s">
        <v>0</v>
      </c>
      <c r="B21" s="9"/>
      <c r="C21" s="19" t="s">
        <v>21</v>
      </c>
    </row>
    <row r="22" spans="1:3" ht="15.5">
      <c r="A22" s="16" t="s">
        <v>0</v>
      </c>
      <c r="B22" s="9"/>
      <c r="C22" s="19" t="s">
        <v>22</v>
      </c>
    </row>
    <row r="23" spans="1:3" ht="15.5">
      <c r="A23" s="16" t="s">
        <v>0</v>
      </c>
      <c r="B23" s="8"/>
      <c r="C23" s="19" t="s">
        <v>23</v>
      </c>
    </row>
    <row r="24" spans="1:3" ht="15.5">
      <c r="A24" s="16"/>
      <c r="B24" s="20">
        <v>12</v>
      </c>
      <c r="C24" s="19" t="s">
        <v>24</v>
      </c>
    </row>
    <row r="25" spans="1:3" ht="15.5">
      <c r="A25" s="16"/>
      <c r="B25" s="12" t="s">
        <v>25</v>
      </c>
      <c r="C25" s="11"/>
    </row>
    <row r="26" spans="1:3" s="96" customFormat="1" ht="31" hidden="1">
      <c r="A26" s="93" t="s">
        <v>26</v>
      </c>
      <c r="B26" s="94">
        <v>1</v>
      </c>
      <c r="C26" s="95" t="s">
        <v>27</v>
      </c>
    </row>
    <row r="27" spans="1:3" s="96" customFormat="1" ht="31" hidden="1">
      <c r="A27" s="93" t="s">
        <v>26</v>
      </c>
      <c r="B27" s="94" t="s">
        <v>28</v>
      </c>
      <c r="C27" s="95" t="s">
        <v>29</v>
      </c>
    </row>
    <row r="28" spans="1:3" s="96" customFormat="1" ht="15.5" hidden="1">
      <c r="A28" s="93" t="s">
        <v>30</v>
      </c>
      <c r="B28" s="94">
        <v>1</v>
      </c>
      <c r="C28" s="95" t="s">
        <v>31</v>
      </c>
    </row>
    <row r="29" spans="1:3" s="96" customFormat="1" ht="15.5" hidden="1">
      <c r="A29" s="93" t="s">
        <v>30</v>
      </c>
      <c r="B29" s="94">
        <v>2</v>
      </c>
      <c r="C29" s="95" t="s">
        <v>32</v>
      </c>
    </row>
    <row r="30" spans="1:3" s="96" customFormat="1" ht="31" hidden="1">
      <c r="A30" s="93" t="s">
        <v>30</v>
      </c>
      <c r="B30" s="94">
        <v>3</v>
      </c>
      <c r="C30" s="95" t="s">
        <v>33</v>
      </c>
    </row>
    <row r="31" spans="1:3" s="96" customFormat="1" ht="31" hidden="1">
      <c r="A31" s="93" t="s">
        <v>30</v>
      </c>
      <c r="B31" s="94">
        <v>4</v>
      </c>
      <c r="C31" s="95" t="s">
        <v>34</v>
      </c>
    </row>
    <row r="32" spans="1:3" s="96" customFormat="1" ht="31" hidden="1">
      <c r="A32" s="93" t="s">
        <v>30</v>
      </c>
      <c r="B32" s="94">
        <v>5</v>
      </c>
      <c r="C32" s="95" t="s">
        <v>35</v>
      </c>
    </row>
    <row r="33" spans="1:3" s="96" customFormat="1" ht="31" hidden="1">
      <c r="A33" s="93" t="s">
        <v>30</v>
      </c>
      <c r="B33" s="94" t="s">
        <v>36</v>
      </c>
      <c r="C33" s="95" t="s">
        <v>29</v>
      </c>
    </row>
    <row r="34" spans="1:3" s="96" customFormat="1" ht="46.5" hidden="1">
      <c r="A34" s="93" t="s">
        <v>37</v>
      </c>
      <c r="B34" s="94">
        <v>1</v>
      </c>
      <c r="C34" s="95" t="s">
        <v>38</v>
      </c>
    </row>
    <row r="35" spans="1:3" s="96" customFormat="1" ht="46.5" hidden="1">
      <c r="A35" s="93" t="s">
        <v>37</v>
      </c>
      <c r="B35" s="94">
        <v>2</v>
      </c>
      <c r="C35" s="95" t="s">
        <v>39</v>
      </c>
    </row>
    <row r="36" spans="1:3" s="96" customFormat="1" ht="31" hidden="1">
      <c r="A36" s="93" t="s">
        <v>37</v>
      </c>
      <c r="B36" s="94" t="s">
        <v>40</v>
      </c>
      <c r="C36" s="95" t="s">
        <v>29</v>
      </c>
    </row>
    <row r="37" spans="1:3" s="96" customFormat="1" ht="31" hidden="1">
      <c r="A37" s="93" t="s">
        <v>41</v>
      </c>
      <c r="B37" s="94">
        <v>1</v>
      </c>
      <c r="C37" s="95" t="s">
        <v>42</v>
      </c>
    </row>
    <row r="38" spans="1:3" s="96" customFormat="1" ht="31" hidden="1">
      <c r="A38" s="93" t="s">
        <v>41</v>
      </c>
      <c r="B38" s="94" t="s">
        <v>28</v>
      </c>
      <c r="C38" s="95" t="s">
        <v>29</v>
      </c>
    </row>
    <row r="39" spans="1:3" s="96" customFormat="1" ht="31" hidden="1">
      <c r="A39" s="93" t="s">
        <v>43</v>
      </c>
      <c r="B39" s="94" t="s">
        <v>44</v>
      </c>
      <c r="C39" s="95" t="s">
        <v>29</v>
      </c>
    </row>
    <row r="40" spans="1:3" s="96" customFormat="1" ht="31" hidden="1">
      <c r="A40" s="93" t="s">
        <v>45</v>
      </c>
      <c r="B40" s="94" t="s">
        <v>44</v>
      </c>
      <c r="C40" s="95" t="s">
        <v>29</v>
      </c>
    </row>
    <row r="41" spans="1:3" s="96" customFormat="1" ht="15.5" hidden="1">
      <c r="A41" s="93" t="s">
        <v>46</v>
      </c>
      <c r="B41" s="94" t="s">
        <v>44</v>
      </c>
      <c r="C41" s="95" t="s">
        <v>47</v>
      </c>
    </row>
    <row r="42" spans="1:3" s="96" customFormat="1" ht="15.5" hidden="1">
      <c r="A42" s="93" t="s">
        <v>48</v>
      </c>
      <c r="B42" s="94" t="s">
        <v>44</v>
      </c>
      <c r="C42" s="95" t="s">
        <v>47</v>
      </c>
    </row>
    <row r="43" spans="1:3" s="96" customFormat="1" ht="15.5" hidden="1">
      <c r="A43" s="93" t="s">
        <v>49</v>
      </c>
      <c r="B43" s="94" t="s">
        <v>44</v>
      </c>
      <c r="C43" s="95" t="s">
        <v>50</v>
      </c>
    </row>
    <row r="44" spans="1:3" ht="31">
      <c r="A44" s="16" t="s">
        <v>51</v>
      </c>
      <c r="B44" s="22" t="s">
        <v>44</v>
      </c>
      <c r="C44" s="23" t="s">
        <v>52</v>
      </c>
    </row>
    <row r="45" spans="1:3" ht="15.5">
      <c r="A45" s="16" t="s">
        <v>51</v>
      </c>
      <c r="B45" s="22" t="s">
        <v>28</v>
      </c>
      <c r="C45" s="23" t="s">
        <v>53</v>
      </c>
    </row>
    <row r="46" spans="1:3" ht="15.5">
      <c r="A46" s="16" t="s">
        <v>51</v>
      </c>
      <c r="B46" s="22" t="s">
        <v>40</v>
      </c>
      <c r="C46" s="23" t="s">
        <v>54</v>
      </c>
    </row>
    <row r="47" spans="1:3" ht="31">
      <c r="A47" s="16" t="s">
        <v>51</v>
      </c>
      <c r="B47" s="22" t="s">
        <v>55</v>
      </c>
      <c r="C47" s="23" t="s">
        <v>29</v>
      </c>
    </row>
    <row r="48" spans="1:3" s="96" customFormat="1" ht="31" hidden="1">
      <c r="A48" s="93" t="s">
        <v>56</v>
      </c>
      <c r="B48" s="94" t="s">
        <v>44</v>
      </c>
      <c r="C48" s="95" t="s">
        <v>57</v>
      </c>
    </row>
    <row r="49" spans="1:3" s="96" customFormat="1" ht="15.5" hidden="1">
      <c r="A49" s="93" t="s">
        <v>56</v>
      </c>
      <c r="B49" s="94" t="s">
        <v>28</v>
      </c>
      <c r="C49" s="95" t="s">
        <v>58</v>
      </c>
    </row>
    <row r="50" spans="1:3" s="96" customFormat="1" ht="15.5" hidden="1">
      <c r="A50" s="93" t="s">
        <v>56</v>
      </c>
      <c r="B50" s="94" t="s">
        <v>40</v>
      </c>
      <c r="C50" s="95" t="s">
        <v>59</v>
      </c>
    </row>
    <row r="51" spans="1:3" s="96" customFormat="1" ht="31" hidden="1">
      <c r="A51" s="93" t="s">
        <v>56</v>
      </c>
      <c r="B51" s="94" t="s">
        <v>55</v>
      </c>
      <c r="C51" s="95" t="s">
        <v>29</v>
      </c>
    </row>
    <row r="52" spans="1:3" s="96" customFormat="1" ht="31" hidden="1">
      <c r="A52" s="93" t="s">
        <v>60</v>
      </c>
      <c r="B52" s="94">
        <v>1</v>
      </c>
      <c r="C52" s="95" t="s">
        <v>61</v>
      </c>
    </row>
    <row r="53" spans="1:3" s="96" customFormat="1" ht="31" hidden="1">
      <c r="A53" s="93" t="s">
        <v>60</v>
      </c>
      <c r="B53" s="94">
        <v>2</v>
      </c>
      <c r="C53" s="95" t="s">
        <v>62</v>
      </c>
    </row>
    <row r="54" spans="1:3" s="96" customFormat="1" ht="46.5" hidden="1">
      <c r="A54" s="93" t="s">
        <v>60</v>
      </c>
      <c r="B54" s="94">
        <v>3</v>
      </c>
      <c r="C54" s="95" t="s">
        <v>63</v>
      </c>
    </row>
    <row r="55" spans="1:3" s="96" customFormat="1" ht="31" hidden="1">
      <c r="A55" s="93" t="s">
        <v>60</v>
      </c>
      <c r="B55" s="94">
        <v>4</v>
      </c>
      <c r="C55" s="95" t="s">
        <v>64</v>
      </c>
    </row>
    <row r="56" spans="1:3" s="96" customFormat="1" ht="31" hidden="1">
      <c r="A56" s="93" t="s">
        <v>60</v>
      </c>
      <c r="B56" s="94">
        <v>5</v>
      </c>
      <c r="C56" s="95" t="s">
        <v>65</v>
      </c>
    </row>
    <row r="57" spans="1:3" s="96" customFormat="1" ht="31" hidden="1">
      <c r="A57" s="93" t="s">
        <v>60</v>
      </c>
      <c r="B57" s="94">
        <v>6</v>
      </c>
      <c r="C57" s="95" t="s">
        <v>66</v>
      </c>
    </row>
    <row r="58" spans="1:3" s="96" customFormat="1" ht="46.5" hidden="1">
      <c r="A58" s="93" t="s">
        <v>60</v>
      </c>
      <c r="B58" s="94">
        <v>7</v>
      </c>
      <c r="C58" s="95" t="s">
        <v>67</v>
      </c>
    </row>
    <row r="59" spans="1:3" s="96" customFormat="1" ht="46.5" hidden="1">
      <c r="A59" s="93" t="s">
        <v>60</v>
      </c>
      <c r="B59" s="94">
        <v>8</v>
      </c>
      <c r="C59" s="95" t="s">
        <v>68</v>
      </c>
    </row>
    <row r="60" spans="1:3" s="96" customFormat="1" ht="15.5" hidden="1">
      <c r="A60" s="93" t="s">
        <v>60</v>
      </c>
      <c r="B60" s="97" t="s">
        <v>69</v>
      </c>
      <c r="C60" s="95" t="s">
        <v>70</v>
      </c>
    </row>
    <row r="61" spans="1:3" ht="15.5">
      <c r="A61" s="24" t="s">
        <v>0</v>
      </c>
      <c r="B61" s="12" t="s">
        <v>71</v>
      </c>
      <c r="C61" s="11"/>
    </row>
  </sheetData>
  <sheetProtection password="8999" sheet="1" objects="1" scenarios="1" selectLockedCells="1"/>
  <mergeCells count="7">
    <mergeCell ref="B1:C1"/>
    <mergeCell ref="B61:C61"/>
    <mergeCell ref="B5:B8"/>
    <mergeCell ref="B13:B16"/>
    <mergeCell ref="B17:B19"/>
    <mergeCell ref="B20:B23"/>
    <mergeCell ref="B25:C25"/>
  </mergeCells>
  <pageMargins left="0.7" right="0.7" top="0.75" bottom="0.75" header="0.3" footer="0.3"/>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12AF-FF44-4E3D-89CE-F8E762EEE88B}">
  <sheetPr codeName="Sheet2"/>
  <dimension ref="A1:AS429"/>
  <sheetViews>
    <sheetView windowProtection="1" topLeftCell="Z1" workbookViewId="0">
      <selection activeCell="AM15" sqref="AM15"/>
    </sheetView>
  </sheetViews>
  <sheetFormatPr defaultColWidth="10.26953125" defaultRowHeight="14.5" customHeight="1"/>
  <cols>
    <col min="1" max="1" width="32" style="15" customWidth="1"/>
    <col min="2" max="2" width="27.26953125" style="15" customWidth="1"/>
    <col min="3" max="3" width="30.7265625" style="15" customWidth="1"/>
    <col min="4" max="6" width="10.26953125" style="15" customWidth="1"/>
    <col min="7" max="7" width="23" style="15" customWidth="1"/>
    <col min="8" max="8" width="16.54296875" style="15" customWidth="1"/>
    <col min="9" max="13" width="10.26953125" style="15" customWidth="1"/>
    <col min="14" max="14" width="26.1796875" style="15" customWidth="1"/>
    <col min="15" max="15" width="50.453125" style="15" customWidth="1"/>
    <col min="16" max="35" width="10.26953125" style="15" customWidth="1"/>
    <col min="36" max="37" width="8.1796875" style="15" customWidth="1"/>
    <col min="38" max="38" width="11.81640625" style="15" customWidth="1"/>
    <col min="39" max="39" width="11.26953125" style="15" customWidth="1"/>
    <col min="40" max="40" width="9" style="15" customWidth="1"/>
    <col min="41" max="41" width="10.26953125" style="15" customWidth="1"/>
    <col min="42" max="42" width="9" style="15" customWidth="1"/>
    <col min="43" max="43" width="10.26953125" style="15" customWidth="1"/>
    <col min="44" max="44" width="7.81640625" style="15" customWidth="1"/>
    <col min="45" max="45" width="22.81640625" style="15" customWidth="1"/>
    <col min="46" max="46" width="10.26953125" style="15" customWidth="1"/>
    <col min="47" max="16384" width="10.26953125" style="15"/>
  </cols>
  <sheetData>
    <row r="1" spans="1:44">
      <c r="A1" s="28" t="s">
        <v>72</v>
      </c>
      <c r="B1" s="29" t="s">
        <v>73</v>
      </c>
      <c r="C1" s="29" t="s">
        <v>74</v>
      </c>
      <c r="D1" s="30" t="s">
        <v>75</v>
      </c>
      <c r="G1" s="31" t="s">
        <v>76</v>
      </c>
      <c r="H1" s="31" t="s">
        <v>77</v>
      </c>
      <c r="N1" s="31" t="s">
        <v>78</v>
      </c>
      <c r="O1" s="31" t="s">
        <v>79</v>
      </c>
      <c r="Z1" s="15" t="s">
        <v>80</v>
      </c>
      <c r="AA1" s="15" t="s">
        <v>81</v>
      </c>
      <c r="AB1" s="15" t="s">
        <v>82</v>
      </c>
      <c r="AC1" s="15" t="s">
        <v>83</v>
      </c>
      <c r="AD1" s="15" t="s">
        <v>84</v>
      </c>
      <c r="AE1" s="15" t="s">
        <v>85</v>
      </c>
      <c r="AF1" s="15" t="s">
        <v>86</v>
      </c>
      <c r="AG1" s="15" t="s">
        <v>87</v>
      </c>
      <c r="AH1" s="15" t="s">
        <v>88</v>
      </c>
      <c r="AI1" s="15" t="s">
        <v>89</v>
      </c>
      <c r="AJ1" s="15" t="s">
        <v>90</v>
      </c>
      <c r="AK1" s="15" t="s">
        <v>91</v>
      </c>
      <c r="AL1" s="15" t="s">
        <v>92</v>
      </c>
      <c r="AM1" s="15" t="s">
        <v>93</v>
      </c>
      <c r="AN1" s="15" t="s">
        <v>94</v>
      </c>
      <c r="AO1" s="15" t="s">
        <v>95</v>
      </c>
      <c r="AP1" s="15" t="s">
        <v>96</v>
      </c>
      <c r="AQ1" s="15" t="s">
        <v>97</v>
      </c>
      <c r="AR1" s="15" t="s">
        <v>98</v>
      </c>
    </row>
    <row r="2" spans="1:44">
      <c r="A2" s="32" t="s">
        <v>99</v>
      </c>
      <c r="B2" s="33" t="s">
        <v>100</v>
      </c>
      <c r="C2" s="33" t="s">
        <v>101</v>
      </c>
      <c r="D2" s="34" t="s">
        <v>102</v>
      </c>
      <c r="G2" s="15" t="s">
        <v>80</v>
      </c>
      <c r="H2" s="35" t="s">
        <v>103</v>
      </c>
      <c r="N2" s="36" t="s">
        <v>104</v>
      </c>
      <c r="O2" s="37" t="s">
        <v>105</v>
      </c>
      <c r="Z2" s="36" t="s">
        <v>104</v>
      </c>
      <c r="AA2" s="36" t="s">
        <v>106</v>
      </c>
      <c r="AB2" s="36" t="s">
        <v>107</v>
      </c>
      <c r="AC2" s="36" t="s">
        <v>108</v>
      </c>
      <c r="AD2" s="36" t="s">
        <v>109</v>
      </c>
      <c r="AE2" s="36" t="s">
        <v>110</v>
      </c>
      <c r="AF2" s="36" t="s">
        <v>111</v>
      </c>
      <c r="AG2" s="36" t="s">
        <v>112</v>
      </c>
      <c r="AH2" s="36" t="s">
        <v>113</v>
      </c>
      <c r="AI2" s="36" t="s">
        <v>114</v>
      </c>
      <c r="AJ2" s="36" t="s">
        <v>115</v>
      </c>
      <c r="AK2" s="36" t="s">
        <v>116</v>
      </c>
      <c r="AL2" s="36" t="s">
        <v>117</v>
      </c>
      <c r="AM2" s="36" t="s">
        <v>118</v>
      </c>
      <c r="AN2" s="36" t="s">
        <v>119</v>
      </c>
      <c r="AO2" s="36" t="s">
        <v>120</v>
      </c>
      <c r="AP2" s="36" t="s">
        <v>121</v>
      </c>
      <c r="AQ2" s="36" t="s">
        <v>122</v>
      </c>
      <c r="AR2" s="36" t="s">
        <v>123</v>
      </c>
    </row>
    <row r="3" spans="1:44">
      <c r="G3" s="15" t="s">
        <v>81</v>
      </c>
      <c r="H3" s="35" t="s">
        <v>124</v>
      </c>
      <c r="N3" s="36" t="s">
        <v>125</v>
      </c>
      <c r="O3" s="37" t="s">
        <v>126</v>
      </c>
      <c r="Z3" s="36" t="s">
        <v>125</v>
      </c>
      <c r="AA3" s="36" t="s">
        <v>127</v>
      </c>
      <c r="AB3" s="36" t="s">
        <v>128</v>
      </c>
      <c r="AD3" s="36" t="s">
        <v>129</v>
      </c>
      <c r="AE3" s="36" t="s">
        <v>130</v>
      </c>
      <c r="AF3" s="36" t="s">
        <v>131</v>
      </c>
      <c r="AG3" s="36" t="s">
        <v>132</v>
      </c>
      <c r="AH3" s="36" t="s">
        <v>133</v>
      </c>
      <c r="AI3" s="36" t="s">
        <v>134</v>
      </c>
      <c r="AJ3" s="36" t="s">
        <v>135</v>
      </c>
      <c r="AK3" s="36"/>
      <c r="AL3" s="36" t="s">
        <v>136</v>
      </c>
      <c r="AM3" s="36" t="s">
        <v>137</v>
      </c>
      <c r="AP3" s="36" t="s">
        <v>138</v>
      </c>
      <c r="AQ3" s="36" t="s">
        <v>139</v>
      </c>
    </row>
    <row r="4" spans="1:44">
      <c r="G4" s="15" t="s">
        <v>82</v>
      </c>
      <c r="H4" s="35" t="s">
        <v>140</v>
      </c>
      <c r="N4" s="36" t="s">
        <v>141</v>
      </c>
      <c r="O4" s="37" t="s">
        <v>142</v>
      </c>
      <c r="Z4" s="36" t="s">
        <v>141</v>
      </c>
      <c r="AA4" s="36" t="s">
        <v>143</v>
      </c>
      <c r="AB4" s="36" t="s">
        <v>144</v>
      </c>
      <c r="AD4" s="36" t="s">
        <v>145</v>
      </c>
      <c r="AE4" s="36" t="s">
        <v>146</v>
      </c>
      <c r="AF4" s="36" t="s">
        <v>147</v>
      </c>
      <c r="AG4" s="36" t="s">
        <v>148</v>
      </c>
      <c r="AI4" s="36" t="s">
        <v>149</v>
      </c>
      <c r="AJ4" s="36" t="s">
        <v>150</v>
      </c>
      <c r="AK4" s="36"/>
      <c r="AL4" s="36" t="s">
        <v>151</v>
      </c>
      <c r="AM4" s="36" t="s">
        <v>152</v>
      </c>
      <c r="AP4" s="36" t="s">
        <v>153</v>
      </c>
      <c r="AQ4" s="36" t="s">
        <v>154</v>
      </c>
    </row>
    <row r="5" spans="1:44">
      <c r="G5" s="15" t="s">
        <v>83</v>
      </c>
      <c r="H5" s="35" t="s">
        <v>155</v>
      </c>
      <c r="N5" s="36" t="s">
        <v>106</v>
      </c>
      <c r="O5" s="37" t="s">
        <v>156</v>
      </c>
      <c r="AA5" s="36" t="s">
        <v>157</v>
      </c>
      <c r="AB5" s="36" t="s">
        <v>158</v>
      </c>
      <c r="AD5" s="36" t="s">
        <v>159</v>
      </c>
      <c r="AG5" s="36" t="s">
        <v>160</v>
      </c>
      <c r="AI5" s="36" t="s">
        <v>161</v>
      </c>
      <c r="AK5" s="36"/>
      <c r="AL5" s="36" t="s">
        <v>162</v>
      </c>
      <c r="AM5" s="36" t="s">
        <v>163</v>
      </c>
      <c r="AQ5" s="36" t="s">
        <v>164</v>
      </c>
    </row>
    <row r="6" spans="1:44">
      <c r="G6" s="15" t="s">
        <v>84</v>
      </c>
      <c r="H6" s="35" t="s">
        <v>165</v>
      </c>
      <c r="N6" s="36" t="s">
        <v>127</v>
      </c>
      <c r="O6" s="37" t="s">
        <v>166</v>
      </c>
      <c r="AA6" s="36" t="s">
        <v>167</v>
      </c>
      <c r="AB6" s="36" t="s">
        <v>168</v>
      </c>
      <c r="AG6" s="36" t="s">
        <v>169</v>
      </c>
      <c r="AI6" s="36" t="s">
        <v>170</v>
      </c>
      <c r="AK6" s="36"/>
      <c r="AL6" s="36" t="s">
        <v>171</v>
      </c>
      <c r="AM6" s="36" t="s">
        <v>172</v>
      </c>
    </row>
    <row r="7" spans="1:44">
      <c r="G7" s="15" t="s">
        <v>85</v>
      </c>
      <c r="H7" s="35" t="s">
        <v>173</v>
      </c>
      <c r="N7" s="36" t="s">
        <v>143</v>
      </c>
      <c r="O7" s="37" t="s">
        <v>174</v>
      </c>
      <c r="AB7" s="36" t="s">
        <v>175</v>
      </c>
      <c r="AI7" s="36" t="s">
        <v>176</v>
      </c>
      <c r="AK7" s="36"/>
      <c r="AL7" s="36" t="s">
        <v>177</v>
      </c>
      <c r="AM7" s="36" t="s">
        <v>178</v>
      </c>
    </row>
    <row r="8" spans="1:44">
      <c r="A8" s="15" t="s">
        <v>179</v>
      </c>
      <c r="B8" s="15" t="s">
        <v>99</v>
      </c>
      <c r="G8" s="15" t="s">
        <v>86</v>
      </c>
      <c r="H8" s="35" t="s">
        <v>180</v>
      </c>
      <c r="M8" s="38"/>
      <c r="N8" s="36" t="s">
        <v>157</v>
      </c>
      <c r="O8" s="37" t="s">
        <v>181</v>
      </c>
      <c r="P8" s="38"/>
      <c r="Q8" s="38"/>
      <c r="R8" s="38"/>
      <c r="S8" s="38"/>
      <c r="T8" s="38"/>
      <c r="U8" s="38"/>
      <c r="AB8" s="36" t="s">
        <v>182</v>
      </c>
      <c r="AK8" s="36"/>
      <c r="AL8" s="36" t="s">
        <v>183</v>
      </c>
    </row>
    <row r="9" spans="1:44" ht="14.5" customHeight="1">
      <c r="A9" s="15" t="s">
        <v>184</v>
      </c>
      <c r="B9" s="15" t="s">
        <v>100</v>
      </c>
      <c r="G9" s="15" t="s">
        <v>87</v>
      </c>
      <c r="H9" s="35" t="s">
        <v>185</v>
      </c>
      <c r="M9" s="38"/>
      <c r="N9" s="36" t="s">
        <v>167</v>
      </c>
      <c r="O9" s="37" t="s">
        <v>186</v>
      </c>
      <c r="P9" s="38"/>
      <c r="Q9" s="38"/>
      <c r="R9" s="38"/>
      <c r="S9" s="38"/>
      <c r="T9" s="38"/>
      <c r="U9" s="38"/>
      <c r="AB9" s="36" t="s">
        <v>187</v>
      </c>
      <c r="AJ9" s="15" t="s">
        <v>188</v>
      </c>
      <c r="AK9" s="36"/>
    </row>
    <row r="10" spans="1:44">
      <c r="A10" s="15" t="s">
        <v>189</v>
      </c>
      <c r="B10" s="15" t="s">
        <v>101</v>
      </c>
      <c r="G10" s="15" t="s">
        <v>88</v>
      </c>
      <c r="H10" s="35" t="s">
        <v>190</v>
      </c>
      <c r="N10" s="36" t="s">
        <v>107</v>
      </c>
      <c r="O10" s="37" t="s">
        <v>191</v>
      </c>
      <c r="AB10" s="36" t="s">
        <v>192</v>
      </c>
    </row>
    <row r="11" spans="1:44">
      <c r="A11" s="15" t="s">
        <v>75</v>
      </c>
      <c r="B11" s="15" t="s">
        <v>102</v>
      </c>
      <c r="G11" s="15" t="s">
        <v>89</v>
      </c>
      <c r="H11" s="35" t="s">
        <v>193</v>
      </c>
      <c r="N11" s="36" t="s">
        <v>128</v>
      </c>
      <c r="O11" s="37" t="s">
        <v>194</v>
      </c>
      <c r="AB11" s="36" t="s">
        <v>195</v>
      </c>
    </row>
    <row r="12" spans="1:44">
      <c r="G12" s="15" t="s">
        <v>90</v>
      </c>
      <c r="H12" s="35" t="s">
        <v>196</v>
      </c>
      <c r="N12" s="36" t="s">
        <v>144</v>
      </c>
      <c r="O12" s="37" t="s">
        <v>197</v>
      </c>
      <c r="S12" s="38"/>
      <c r="T12" s="38"/>
      <c r="U12" s="38"/>
      <c r="AB12" s="36" t="s">
        <v>198</v>
      </c>
    </row>
    <row r="13" spans="1:44" ht="14.5" customHeight="1">
      <c r="G13" s="15" t="s">
        <v>91</v>
      </c>
      <c r="H13" s="35" t="s">
        <v>199</v>
      </c>
      <c r="N13" s="36" t="s">
        <v>158</v>
      </c>
      <c r="O13" s="37" t="s">
        <v>200</v>
      </c>
      <c r="S13" s="38"/>
      <c r="AB13" s="36" t="s">
        <v>201</v>
      </c>
      <c r="AC13" s="38"/>
      <c r="AD13" s="38"/>
    </row>
    <row r="14" spans="1:44" ht="14.5" customHeight="1">
      <c r="G14" s="15" t="s">
        <v>92</v>
      </c>
      <c r="H14" s="35" t="s">
        <v>202</v>
      </c>
      <c r="N14" s="36" t="s">
        <v>168</v>
      </c>
      <c r="O14" s="37" t="s">
        <v>203</v>
      </c>
      <c r="AB14" s="36" t="s">
        <v>204</v>
      </c>
    </row>
    <row r="15" spans="1:44">
      <c r="G15" s="15" t="s">
        <v>93</v>
      </c>
      <c r="H15" s="35" t="s">
        <v>205</v>
      </c>
      <c r="N15" s="36" t="s">
        <v>175</v>
      </c>
      <c r="O15" s="37" t="s">
        <v>206</v>
      </c>
      <c r="AB15" s="36" t="s">
        <v>207</v>
      </c>
    </row>
    <row r="16" spans="1:44">
      <c r="G16" s="15" t="s">
        <v>94</v>
      </c>
      <c r="H16" s="35" t="s">
        <v>208</v>
      </c>
      <c r="N16" s="36" t="s">
        <v>182</v>
      </c>
      <c r="O16" s="37" t="s">
        <v>209</v>
      </c>
      <c r="AB16" s="36" t="s">
        <v>210</v>
      </c>
    </row>
    <row r="17" spans="7:28">
      <c r="G17" s="15" t="s">
        <v>95</v>
      </c>
      <c r="H17" s="35" t="s">
        <v>211</v>
      </c>
      <c r="N17" s="36" t="s">
        <v>187</v>
      </c>
      <c r="O17" s="37" t="s">
        <v>212</v>
      </c>
      <c r="AB17" s="36" t="s">
        <v>213</v>
      </c>
    </row>
    <row r="18" spans="7:28">
      <c r="G18" s="15" t="s">
        <v>96</v>
      </c>
      <c r="H18" s="35" t="s">
        <v>214</v>
      </c>
      <c r="N18" s="36" t="s">
        <v>192</v>
      </c>
      <c r="O18" s="37" t="s">
        <v>215</v>
      </c>
      <c r="AB18" s="36" t="s">
        <v>216</v>
      </c>
    </row>
    <row r="19" spans="7:28">
      <c r="G19" s="15" t="s">
        <v>97</v>
      </c>
      <c r="H19" s="35" t="s">
        <v>217</v>
      </c>
      <c r="N19" s="36" t="s">
        <v>195</v>
      </c>
      <c r="O19" s="37" t="s">
        <v>218</v>
      </c>
      <c r="AB19" s="36" t="s">
        <v>219</v>
      </c>
    </row>
    <row r="20" spans="7:28">
      <c r="G20" s="15" t="s">
        <v>98</v>
      </c>
      <c r="H20" s="35" t="s">
        <v>220</v>
      </c>
      <c r="N20" s="36" t="s">
        <v>198</v>
      </c>
      <c r="O20" s="37" t="s">
        <v>221</v>
      </c>
      <c r="AB20" s="36" t="s">
        <v>222</v>
      </c>
    </row>
    <row r="21" spans="7:28">
      <c r="N21" s="36" t="s">
        <v>201</v>
      </c>
      <c r="O21" s="37" t="s">
        <v>223</v>
      </c>
      <c r="AB21" s="36" t="s">
        <v>224</v>
      </c>
    </row>
    <row r="22" spans="7:28">
      <c r="N22" s="36" t="s">
        <v>204</v>
      </c>
      <c r="O22" s="37" t="s">
        <v>225</v>
      </c>
      <c r="AB22" s="36" t="s">
        <v>226</v>
      </c>
    </row>
    <row r="23" spans="7:28">
      <c r="N23" s="36" t="s">
        <v>207</v>
      </c>
      <c r="O23" s="37" t="s">
        <v>227</v>
      </c>
      <c r="AB23" s="36" t="s">
        <v>228</v>
      </c>
    </row>
    <row r="24" spans="7:28">
      <c r="K24" s="39"/>
      <c r="N24" s="36" t="s">
        <v>210</v>
      </c>
      <c r="O24" s="37" t="s">
        <v>229</v>
      </c>
      <c r="AB24" s="36" t="s">
        <v>230</v>
      </c>
    </row>
    <row r="25" spans="7:28">
      <c r="K25" s="39"/>
      <c r="N25" s="36" t="s">
        <v>213</v>
      </c>
      <c r="O25" s="37" t="s">
        <v>231</v>
      </c>
      <c r="AB25" s="36" t="s">
        <v>232</v>
      </c>
    </row>
    <row r="26" spans="7:28">
      <c r="K26" s="39"/>
      <c r="N26" s="36" t="s">
        <v>216</v>
      </c>
      <c r="O26" s="37" t="s">
        <v>233</v>
      </c>
    </row>
    <row r="27" spans="7:28">
      <c r="K27" s="39"/>
      <c r="N27" s="36" t="s">
        <v>219</v>
      </c>
      <c r="O27" s="37" t="s">
        <v>234</v>
      </c>
    </row>
    <row r="28" spans="7:28">
      <c r="K28" s="39"/>
      <c r="N28" s="36" t="s">
        <v>222</v>
      </c>
      <c r="O28" s="37" t="s">
        <v>235</v>
      </c>
    </row>
    <row r="29" spans="7:28">
      <c r="K29" s="39"/>
      <c r="N29" s="36" t="s">
        <v>224</v>
      </c>
      <c r="O29" s="37" t="s">
        <v>236</v>
      </c>
    </row>
    <row r="30" spans="7:28">
      <c r="K30" s="39"/>
      <c r="N30" s="36" t="s">
        <v>226</v>
      </c>
      <c r="O30" s="37" t="s">
        <v>237</v>
      </c>
    </row>
    <row r="31" spans="7:28">
      <c r="K31" s="39"/>
      <c r="N31" s="36" t="s">
        <v>228</v>
      </c>
      <c r="O31" s="37" t="s">
        <v>238</v>
      </c>
    </row>
    <row r="32" spans="7:28">
      <c r="K32" s="39"/>
      <c r="N32" s="36" t="s">
        <v>230</v>
      </c>
      <c r="O32" s="37" t="s">
        <v>239</v>
      </c>
    </row>
    <row r="33" spans="11:15">
      <c r="K33" s="36"/>
      <c r="N33" s="36" t="s">
        <v>232</v>
      </c>
      <c r="O33" s="37" t="s">
        <v>240</v>
      </c>
    </row>
    <row r="34" spans="11:15">
      <c r="K34" s="36"/>
      <c r="N34" s="36" t="s">
        <v>108</v>
      </c>
      <c r="O34" s="37" t="s">
        <v>241</v>
      </c>
    </row>
    <row r="35" spans="11:15">
      <c r="K35" s="36"/>
      <c r="N35" s="36" t="s">
        <v>109</v>
      </c>
      <c r="O35" s="37" t="s">
        <v>242</v>
      </c>
    </row>
    <row r="36" spans="11:15">
      <c r="K36" s="36"/>
      <c r="N36" s="36" t="s">
        <v>129</v>
      </c>
      <c r="O36" s="37" t="s">
        <v>243</v>
      </c>
    </row>
    <row r="37" spans="11:15">
      <c r="K37" s="36"/>
      <c r="N37" s="36" t="s">
        <v>145</v>
      </c>
      <c r="O37" s="37" t="s">
        <v>244</v>
      </c>
    </row>
    <row r="38" spans="11:15">
      <c r="K38" s="36"/>
      <c r="N38" s="36" t="s">
        <v>159</v>
      </c>
      <c r="O38" s="37" t="s">
        <v>245</v>
      </c>
    </row>
    <row r="39" spans="11:15">
      <c r="K39" s="36"/>
      <c r="N39" s="36" t="s">
        <v>110</v>
      </c>
      <c r="O39" s="37" t="s">
        <v>246</v>
      </c>
    </row>
    <row r="40" spans="11:15">
      <c r="K40" s="36"/>
      <c r="N40" s="36" t="s">
        <v>130</v>
      </c>
      <c r="O40" s="37" t="s">
        <v>247</v>
      </c>
    </row>
    <row r="41" spans="11:15">
      <c r="K41" s="36"/>
      <c r="N41" s="36" t="s">
        <v>146</v>
      </c>
      <c r="O41" s="37" t="s">
        <v>248</v>
      </c>
    </row>
    <row r="42" spans="11:15">
      <c r="K42" s="36"/>
      <c r="N42" s="36" t="s">
        <v>111</v>
      </c>
      <c r="O42" s="37" t="s">
        <v>180</v>
      </c>
    </row>
    <row r="43" spans="11:15">
      <c r="K43" s="36"/>
      <c r="N43" s="36" t="s">
        <v>131</v>
      </c>
      <c r="O43" s="37" t="s">
        <v>249</v>
      </c>
    </row>
    <row r="44" spans="11:15">
      <c r="K44" s="36"/>
      <c r="N44" s="36" t="s">
        <v>147</v>
      </c>
      <c r="O44" s="37" t="s">
        <v>250</v>
      </c>
    </row>
    <row r="45" spans="11:15">
      <c r="K45" s="36"/>
      <c r="N45" s="36" t="s">
        <v>112</v>
      </c>
      <c r="O45" s="37" t="s">
        <v>251</v>
      </c>
    </row>
    <row r="46" spans="11:15">
      <c r="K46" s="36"/>
      <c r="N46" s="36" t="s">
        <v>132</v>
      </c>
      <c r="O46" s="37" t="s">
        <v>252</v>
      </c>
    </row>
    <row r="47" spans="11:15">
      <c r="K47" s="36"/>
      <c r="N47" s="36" t="s">
        <v>148</v>
      </c>
      <c r="O47" s="37" t="s">
        <v>253</v>
      </c>
    </row>
    <row r="48" spans="11:15">
      <c r="K48" s="36"/>
      <c r="N48" s="36" t="s">
        <v>160</v>
      </c>
      <c r="O48" s="37" t="s">
        <v>254</v>
      </c>
    </row>
    <row r="49" spans="11:15">
      <c r="K49" s="36"/>
      <c r="N49" s="36" t="s">
        <v>169</v>
      </c>
      <c r="O49" s="37" t="s">
        <v>255</v>
      </c>
    </row>
    <row r="50" spans="11:15">
      <c r="K50" s="36"/>
      <c r="N50" s="36" t="s">
        <v>113</v>
      </c>
      <c r="O50" s="37" t="s">
        <v>256</v>
      </c>
    </row>
    <row r="51" spans="11:15">
      <c r="K51" s="36"/>
      <c r="N51" s="36" t="s">
        <v>133</v>
      </c>
      <c r="O51" s="37" t="s">
        <v>257</v>
      </c>
    </row>
    <row r="52" spans="11:15">
      <c r="K52" s="36"/>
      <c r="N52" s="36" t="s">
        <v>114</v>
      </c>
      <c r="O52" s="37" t="s">
        <v>258</v>
      </c>
    </row>
    <row r="53" spans="11:15">
      <c r="K53" s="36"/>
      <c r="N53" s="36" t="s">
        <v>134</v>
      </c>
      <c r="O53" s="37" t="s">
        <v>259</v>
      </c>
    </row>
    <row r="54" spans="11:15">
      <c r="K54" s="36"/>
      <c r="N54" s="36" t="s">
        <v>149</v>
      </c>
      <c r="O54" s="37" t="s">
        <v>260</v>
      </c>
    </row>
    <row r="55" spans="11:15">
      <c r="K55" s="36"/>
      <c r="N55" s="36" t="s">
        <v>161</v>
      </c>
      <c r="O55" s="37" t="s">
        <v>261</v>
      </c>
    </row>
    <row r="56" spans="11:15">
      <c r="K56" s="36"/>
      <c r="N56" s="36" t="s">
        <v>170</v>
      </c>
      <c r="O56" s="37" t="s">
        <v>262</v>
      </c>
    </row>
    <row r="57" spans="11:15">
      <c r="K57" s="36"/>
      <c r="N57" s="36" t="s">
        <v>176</v>
      </c>
      <c r="O57" s="37" t="s">
        <v>263</v>
      </c>
    </row>
    <row r="58" spans="11:15">
      <c r="K58" s="36"/>
      <c r="N58" s="36" t="s">
        <v>115</v>
      </c>
      <c r="O58" s="37" t="s">
        <v>264</v>
      </c>
    </row>
    <row r="59" spans="11:15">
      <c r="K59" s="36"/>
      <c r="N59" s="36" t="s">
        <v>135</v>
      </c>
      <c r="O59" s="37" t="s">
        <v>265</v>
      </c>
    </row>
    <row r="60" spans="11:15">
      <c r="K60" s="36"/>
      <c r="N60" s="36" t="s">
        <v>150</v>
      </c>
      <c r="O60" s="37" t="s">
        <v>266</v>
      </c>
    </row>
    <row r="61" spans="11:15">
      <c r="K61" s="36"/>
      <c r="N61" s="36" t="s">
        <v>116</v>
      </c>
      <c r="O61" s="37" t="s">
        <v>199</v>
      </c>
    </row>
    <row r="62" spans="11:15">
      <c r="K62" s="36"/>
      <c r="N62" s="36" t="s">
        <v>117</v>
      </c>
      <c r="O62" s="37" t="s">
        <v>267</v>
      </c>
    </row>
    <row r="63" spans="11:15">
      <c r="K63" s="36"/>
      <c r="N63" s="36" t="s">
        <v>136</v>
      </c>
      <c r="O63" s="37" t="s">
        <v>268</v>
      </c>
    </row>
    <row r="64" spans="11:15">
      <c r="K64" s="36"/>
      <c r="N64" s="36" t="s">
        <v>151</v>
      </c>
      <c r="O64" s="37" t="s">
        <v>269</v>
      </c>
    </row>
    <row r="65" spans="11:15">
      <c r="K65" s="36"/>
      <c r="N65" s="36" t="s">
        <v>162</v>
      </c>
      <c r="O65" s="37" t="s">
        <v>270</v>
      </c>
    </row>
    <row r="66" spans="11:15">
      <c r="K66" s="36"/>
      <c r="N66" s="36" t="s">
        <v>171</v>
      </c>
      <c r="O66" s="37" t="s">
        <v>271</v>
      </c>
    </row>
    <row r="67" spans="11:15">
      <c r="K67" s="36"/>
      <c r="N67" s="36" t="s">
        <v>177</v>
      </c>
      <c r="O67" s="37" t="s">
        <v>272</v>
      </c>
    </row>
    <row r="68" spans="11:15">
      <c r="K68" s="36"/>
      <c r="N68" s="36" t="s">
        <v>183</v>
      </c>
      <c r="O68" s="37" t="s">
        <v>273</v>
      </c>
    </row>
    <row r="69" spans="11:15">
      <c r="K69" s="36"/>
      <c r="N69" s="36" t="s">
        <v>118</v>
      </c>
      <c r="O69" s="37" t="s">
        <v>274</v>
      </c>
    </row>
    <row r="70" spans="11:15">
      <c r="K70" s="36"/>
      <c r="N70" s="36" t="s">
        <v>137</v>
      </c>
      <c r="O70" s="37" t="s">
        <v>275</v>
      </c>
    </row>
    <row r="71" spans="11:15">
      <c r="K71" s="36"/>
      <c r="N71" s="36" t="s">
        <v>152</v>
      </c>
      <c r="O71" s="37" t="s">
        <v>276</v>
      </c>
    </row>
    <row r="72" spans="11:15">
      <c r="K72" s="36"/>
      <c r="N72" s="36" t="s">
        <v>163</v>
      </c>
      <c r="O72" s="37" t="s">
        <v>277</v>
      </c>
    </row>
    <row r="73" spans="11:15">
      <c r="K73" s="36"/>
      <c r="N73" s="36" t="s">
        <v>172</v>
      </c>
      <c r="O73" s="37" t="s">
        <v>278</v>
      </c>
    </row>
    <row r="74" spans="11:15">
      <c r="K74" s="36"/>
      <c r="N74" s="36" t="s">
        <v>178</v>
      </c>
      <c r="O74" s="37" t="s">
        <v>279</v>
      </c>
    </row>
    <row r="75" spans="11:15">
      <c r="K75" s="36"/>
      <c r="N75" s="36" t="s">
        <v>119</v>
      </c>
      <c r="O75" s="37" t="s">
        <v>208</v>
      </c>
    </row>
    <row r="76" spans="11:15">
      <c r="K76" s="36"/>
      <c r="N76" s="36" t="s">
        <v>120</v>
      </c>
      <c r="O76" s="37" t="s">
        <v>211</v>
      </c>
    </row>
    <row r="77" spans="11:15">
      <c r="K77" s="36"/>
      <c r="N77" s="36" t="s">
        <v>121</v>
      </c>
      <c r="O77" s="37" t="s">
        <v>280</v>
      </c>
    </row>
    <row r="78" spans="11:15">
      <c r="K78" s="36"/>
      <c r="N78" s="36" t="s">
        <v>138</v>
      </c>
      <c r="O78" s="37" t="s">
        <v>281</v>
      </c>
    </row>
    <row r="79" spans="11:15">
      <c r="K79" s="36"/>
      <c r="N79" s="36" t="s">
        <v>153</v>
      </c>
      <c r="O79" s="37" t="s">
        <v>282</v>
      </c>
    </row>
    <row r="80" spans="11:15">
      <c r="K80" s="36"/>
      <c r="N80" s="36" t="s">
        <v>122</v>
      </c>
      <c r="O80" s="37" t="s">
        <v>283</v>
      </c>
    </row>
    <row r="81" spans="11:15">
      <c r="K81" s="36"/>
      <c r="N81" s="36" t="s">
        <v>139</v>
      </c>
      <c r="O81" s="37" t="s">
        <v>284</v>
      </c>
    </row>
    <row r="82" spans="11:15">
      <c r="K82" s="36"/>
      <c r="N82" s="36" t="s">
        <v>154</v>
      </c>
      <c r="O82" s="37" t="s">
        <v>285</v>
      </c>
    </row>
    <row r="83" spans="11:15">
      <c r="K83" s="36"/>
      <c r="N83" s="36" t="s">
        <v>164</v>
      </c>
      <c r="O83" s="37" t="s">
        <v>286</v>
      </c>
    </row>
    <row r="84" spans="11:15">
      <c r="K84" s="36"/>
      <c r="N84" s="36" t="s">
        <v>123</v>
      </c>
      <c r="O84" s="37" t="s">
        <v>287</v>
      </c>
    </row>
    <row r="85" spans="11:15">
      <c r="K85" s="36"/>
    </row>
    <row r="86" spans="11:15">
      <c r="K86" s="36"/>
    </row>
    <row r="87" spans="11:15">
      <c r="K87" s="36"/>
    </row>
    <row r="88" spans="11:15">
      <c r="K88" s="36"/>
    </row>
    <row r="89" spans="11:15">
      <c r="K89" s="36"/>
    </row>
    <row r="90" spans="11:15">
      <c r="K90" s="36"/>
    </row>
    <row r="91" spans="11:15">
      <c r="K91" s="36"/>
    </row>
    <row r="92" spans="11:15">
      <c r="K92" s="36"/>
    </row>
    <row r="93" spans="11:15">
      <c r="K93" s="36"/>
    </row>
    <row r="94" spans="11:15">
      <c r="K94" s="36"/>
    </row>
    <row r="95" spans="11:15">
      <c r="K95" s="36"/>
    </row>
    <row r="96" spans="11:15">
      <c r="K96" s="36"/>
    </row>
    <row r="97" spans="11:11">
      <c r="K97" s="36"/>
    </row>
    <row r="98" spans="11:11">
      <c r="K98" s="36"/>
    </row>
    <row r="99" spans="11:11">
      <c r="K99" s="36"/>
    </row>
    <row r="100" spans="11:11">
      <c r="K100" s="36"/>
    </row>
    <row r="101" spans="11:11">
      <c r="K101" s="36"/>
    </row>
    <row r="102" spans="11:11">
      <c r="K102" s="36"/>
    </row>
    <row r="103" spans="11:11">
      <c r="K103" s="36"/>
    </row>
    <row r="104" spans="11:11">
      <c r="K104" s="36"/>
    </row>
    <row r="105" spans="11:11">
      <c r="K105" s="36"/>
    </row>
    <row r="106" spans="11:11">
      <c r="K106" s="36"/>
    </row>
    <row r="107" spans="11:11">
      <c r="K107" s="36"/>
    </row>
    <row r="311" spans="36:45">
      <c r="AJ311" s="40"/>
      <c r="AK311" s="40"/>
      <c r="AL311" s="40"/>
      <c r="AM311" s="40"/>
      <c r="AN311" s="40"/>
      <c r="AO311" s="40"/>
      <c r="AP311" s="40"/>
      <c r="AQ311" s="40"/>
      <c r="AR311" s="40"/>
      <c r="AS311" s="40"/>
    </row>
    <row r="312" spans="36:45">
      <c r="AJ312" s="40"/>
      <c r="AK312" s="40"/>
      <c r="AL312" s="40"/>
      <c r="AM312" s="40"/>
      <c r="AN312" s="40"/>
      <c r="AO312" s="40"/>
      <c r="AP312" s="40"/>
      <c r="AQ312" s="40"/>
      <c r="AR312" s="40"/>
      <c r="AS312" s="40"/>
    </row>
    <row r="313" spans="36:45">
      <c r="AJ313" s="40"/>
      <c r="AK313" s="40"/>
      <c r="AL313" s="40"/>
      <c r="AM313" s="40"/>
      <c r="AN313" s="40"/>
      <c r="AO313" s="40"/>
      <c r="AP313" s="40"/>
      <c r="AQ313" s="40"/>
      <c r="AR313" s="40"/>
      <c r="AS313" s="40"/>
    </row>
    <row r="314" spans="36:45">
      <c r="AJ314" s="40"/>
      <c r="AK314" s="40"/>
      <c r="AL314" s="40"/>
      <c r="AM314" s="40"/>
      <c r="AN314" s="40"/>
      <c r="AO314" s="40"/>
      <c r="AP314" s="40"/>
      <c r="AQ314" s="40"/>
      <c r="AR314" s="40"/>
      <c r="AS314" s="40"/>
    </row>
    <row r="315" spans="36:45">
      <c r="AJ315" s="40"/>
      <c r="AK315" s="40"/>
      <c r="AL315" s="40"/>
      <c r="AM315" s="40"/>
      <c r="AN315" s="40"/>
      <c r="AO315" s="40"/>
      <c r="AP315" s="40"/>
      <c r="AQ315" s="40"/>
      <c r="AR315" s="40"/>
      <c r="AS315" s="40"/>
    </row>
    <row r="316" spans="36:45">
      <c r="AJ316" s="40"/>
      <c r="AK316" s="40"/>
      <c r="AL316" s="40"/>
      <c r="AM316" s="40"/>
      <c r="AN316" s="40"/>
      <c r="AO316" s="40"/>
      <c r="AP316" s="40"/>
      <c r="AQ316" s="40"/>
      <c r="AR316" s="40"/>
      <c r="AS316" s="40"/>
    </row>
    <row r="317" spans="36:45">
      <c r="AJ317" s="40"/>
      <c r="AK317" s="40"/>
      <c r="AL317" s="40"/>
      <c r="AM317" s="40"/>
      <c r="AN317" s="40"/>
      <c r="AO317" s="40"/>
      <c r="AP317" s="40"/>
      <c r="AQ317" s="40"/>
      <c r="AR317" s="40"/>
      <c r="AS317" s="40"/>
    </row>
    <row r="318" spans="36:45">
      <c r="AJ318" s="40"/>
      <c r="AK318" s="40"/>
      <c r="AL318" s="40"/>
      <c r="AM318" s="40"/>
      <c r="AN318" s="40"/>
      <c r="AO318" s="40"/>
      <c r="AP318" s="40"/>
      <c r="AQ318" s="40"/>
      <c r="AR318" s="40"/>
      <c r="AS318" s="40"/>
    </row>
    <row r="319" spans="36:45">
      <c r="AJ319" s="40"/>
      <c r="AK319" s="40"/>
      <c r="AL319" s="40"/>
      <c r="AM319" s="40"/>
      <c r="AN319" s="40"/>
      <c r="AO319" s="40"/>
      <c r="AP319" s="40"/>
      <c r="AQ319" s="40"/>
      <c r="AR319" s="40"/>
      <c r="AS319" s="40"/>
    </row>
    <row r="320" spans="36:45">
      <c r="AJ320" s="40"/>
      <c r="AK320" s="40"/>
      <c r="AL320" s="40"/>
      <c r="AM320" s="40"/>
      <c r="AN320" s="40"/>
      <c r="AO320" s="40"/>
      <c r="AP320" s="40"/>
      <c r="AQ320" s="40"/>
      <c r="AR320" s="40"/>
      <c r="AS320" s="40"/>
    </row>
    <row r="321" spans="36:45">
      <c r="AJ321" s="40"/>
      <c r="AK321" s="40"/>
      <c r="AL321" s="40"/>
      <c r="AM321" s="40"/>
      <c r="AN321" s="40"/>
      <c r="AO321" s="40"/>
      <c r="AP321" s="40"/>
      <c r="AQ321" s="40"/>
      <c r="AR321" s="40"/>
      <c r="AS321" s="40"/>
    </row>
    <row r="322" spans="36:45">
      <c r="AJ322" s="40"/>
      <c r="AK322" s="40"/>
      <c r="AL322" s="40"/>
      <c r="AM322" s="40"/>
      <c r="AN322" s="40"/>
      <c r="AO322" s="40"/>
      <c r="AP322" s="40"/>
      <c r="AQ322" s="40"/>
      <c r="AR322" s="40"/>
      <c r="AS322" s="40"/>
    </row>
    <row r="323" spans="36:45">
      <c r="AJ323" s="40"/>
      <c r="AK323" s="40"/>
      <c r="AL323" s="40"/>
      <c r="AM323" s="40"/>
      <c r="AN323" s="40"/>
      <c r="AO323" s="40"/>
      <c r="AP323" s="40"/>
      <c r="AQ323" s="40"/>
      <c r="AR323" s="40"/>
      <c r="AS323" s="40"/>
    </row>
    <row r="324" spans="36:45">
      <c r="AJ324" s="40"/>
      <c r="AK324" s="40"/>
      <c r="AL324" s="40"/>
      <c r="AM324" s="40"/>
      <c r="AN324" s="40"/>
      <c r="AO324" s="40"/>
      <c r="AP324" s="40"/>
      <c r="AQ324" s="40"/>
      <c r="AR324" s="40"/>
      <c r="AS324" s="40"/>
    </row>
    <row r="325" spans="36:45">
      <c r="AJ325" s="40"/>
      <c r="AK325" s="40"/>
      <c r="AL325" s="40"/>
      <c r="AM325" s="40"/>
      <c r="AN325" s="40"/>
      <c r="AO325" s="40"/>
      <c r="AP325" s="40"/>
      <c r="AQ325" s="40"/>
      <c r="AR325" s="40"/>
      <c r="AS325" s="40"/>
    </row>
    <row r="326" spans="36:45">
      <c r="AJ326" s="40"/>
      <c r="AK326" s="40"/>
      <c r="AL326" s="40"/>
      <c r="AM326" s="40"/>
      <c r="AN326" s="40"/>
      <c r="AO326" s="40"/>
      <c r="AP326" s="40"/>
      <c r="AQ326" s="40"/>
      <c r="AR326" s="40"/>
      <c r="AS326" s="40"/>
    </row>
    <row r="327" spans="36:45">
      <c r="AJ327" s="40"/>
      <c r="AK327" s="40"/>
      <c r="AL327" s="40"/>
      <c r="AM327" s="40"/>
      <c r="AN327" s="40"/>
      <c r="AO327" s="40"/>
      <c r="AP327" s="40"/>
      <c r="AQ327" s="40"/>
      <c r="AR327" s="40"/>
      <c r="AS327" s="40"/>
    </row>
    <row r="328" spans="36:45">
      <c r="AJ328" s="40"/>
      <c r="AK328" s="40"/>
      <c r="AL328" s="40"/>
      <c r="AM328" s="40"/>
      <c r="AN328" s="40"/>
      <c r="AO328" s="40"/>
      <c r="AP328" s="40"/>
      <c r="AQ328" s="40"/>
      <c r="AR328" s="40"/>
      <c r="AS328" s="40"/>
    </row>
    <row r="329" spans="36:45">
      <c r="AJ329" s="40"/>
      <c r="AK329" s="40"/>
      <c r="AL329" s="40"/>
      <c r="AM329" s="40"/>
      <c r="AN329" s="40"/>
      <c r="AO329" s="40"/>
      <c r="AP329" s="40"/>
      <c r="AQ329" s="40"/>
      <c r="AR329" s="40"/>
      <c r="AS329" s="40"/>
    </row>
    <row r="330" spans="36:45">
      <c r="AJ330" s="40"/>
      <c r="AK330" s="40"/>
      <c r="AL330" s="40"/>
      <c r="AM330" s="40"/>
      <c r="AN330" s="40"/>
      <c r="AO330" s="40"/>
      <c r="AP330" s="40"/>
      <c r="AQ330" s="40"/>
      <c r="AR330" s="40"/>
      <c r="AS330" s="40"/>
    </row>
    <row r="331" spans="36:45">
      <c r="AJ331" s="40"/>
      <c r="AK331" s="40"/>
      <c r="AL331" s="40"/>
      <c r="AM331" s="40"/>
      <c r="AN331" s="40"/>
      <c r="AO331" s="40"/>
      <c r="AP331" s="40"/>
      <c r="AQ331" s="40"/>
      <c r="AR331" s="40"/>
      <c r="AS331" s="40"/>
    </row>
    <row r="332" spans="36:45">
      <c r="AJ332" s="40"/>
      <c r="AK332" s="40"/>
      <c r="AL332" s="40"/>
      <c r="AM332" s="40"/>
      <c r="AN332" s="40"/>
      <c r="AO332" s="40"/>
      <c r="AP332" s="40"/>
      <c r="AQ332" s="40"/>
      <c r="AR332" s="40"/>
      <c r="AS332" s="40"/>
    </row>
    <row r="333" spans="36:45">
      <c r="AJ333" s="40"/>
      <c r="AK333" s="40"/>
      <c r="AL333" s="40"/>
      <c r="AM333" s="40"/>
      <c r="AN333" s="40"/>
      <c r="AO333" s="40"/>
      <c r="AP333" s="40"/>
      <c r="AQ333" s="40"/>
      <c r="AR333" s="40"/>
      <c r="AS333" s="40"/>
    </row>
    <row r="334" spans="36:45">
      <c r="AJ334" s="41"/>
      <c r="AK334" s="40"/>
      <c r="AL334" s="40"/>
      <c r="AM334" s="40"/>
      <c r="AN334" s="40"/>
      <c r="AO334" s="40"/>
      <c r="AP334" s="40"/>
      <c r="AQ334" s="40"/>
      <c r="AR334" s="40"/>
      <c r="AS334" s="40"/>
    </row>
    <row r="335" spans="36:45">
      <c r="AJ335" s="40"/>
      <c r="AK335" s="40"/>
      <c r="AL335" s="40"/>
      <c r="AM335" s="40"/>
      <c r="AN335" s="40"/>
      <c r="AO335" s="40"/>
      <c r="AP335" s="40"/>
      <c r="AQ335" s="40"/>
      <c r="AR335" s="40"/>
      <c r="AS335" s="40"/>
    </row>
    <row r="336" spans="36:45">
      <c r="AJ336" s="40"/>
      <c r="AK336" s="40"/>
      <c r="AL336" s="40"/>
      <c r="AM336" s="40"/>
      <c r="AN336" s="40"/>
      <c r="AO336" s="40"/>
      <c r="AP336" s="40"/>
      <c r="AQ336" s="40"/>
      <c r="AR336" s="40"/>
      <c r="AS336" s="40"/>
    </row>
    <row r="337" spans="36:45">
      <c r="AJ337" s="40"/>
      <c r="AK337" s="40"/>
      <c r="AL337" s="40"/>
      <c r="AM337" s="40"/>
      <c r="AN337" s="40"/>
      <c r="AO337" s="40"/>
      <c r="AP337" s="40"/>
      <c r="AQ337" s="40"/>
      <c r="AR337" s="40"/>
      <c r="AS337" s="40"/>
    </row>
    <row r="338" spans="36:45">
      <c r="AJ338" s="40"/>
      <c r="AK338" s="40"/>
      <c r="AL338" s="40"/>
      <c r="AM338" s="40"/>
      <c r="AN338" s="40"/>
      <c r="AO338" s="40"/>
      <c r="AP338" s="40"/>
      <c r="AQ338" s="40"/>
      <c r="AR338" s="40"/>
      <c r="AS338" s="40"/>
    </row>
    <row r="339" spans="36:45">
      <c r="AJ339" s="40"/>
      <c r="AK339" s="40"/>
      <c r="AL339" s="40"/>
      <c r="AM339" s="40"/>
      <c r="AN339" s="40"/>
      <c r="AO339" s="40"/>
      <c r="AP339" s="40"/>
      <c r="AQ339" s="40"/>
      <c r="AR339" s="40"/>
      <c r="AS339" s="40"/>
    </row>
    <row r="340" spans="36:45">
      <c r="AJ340" s="40"/>
      <c r="AK340" s="40"/>
      <c r="AL340" s="40"/>
      <c r="AM340" s="40"/>
      <c r="AN340" s="40"/>
      <c r="AO340" s="40"/>
      <c r="AP340" s="40"/>
      <c r="AQ340" s="40"/>
      <c r="AR340" s="40"/>
      <c r="AS340" s="40"/>
    </row>
    <row r="341" spans="36:45">
      <c r="AJ341" s="40"/>
      <c r="AK341" s="40"/>
      <c r="AL341" s="40"/>
      <c r="AM341" s="40"/>
      <c r="AN341" s="40"/>
      <c r="AO341" s="40"/>
      <c r="AP341" s="40"/>
      <c r="AQ341" s="40"/>
      <c r="AR341" s="40"/>
      <c r="AS341" s="40"/>
    </row>
    <row r="342" spans="36:45">
      <c r="AJ342" s="40"/>
      <c r="AK342" s="40"/>
      <c r="AL342" s="40"/>
      <c r="AM342" s="40"/>
      <c r="AN342" s="40"/>
      <c r="AO342" s="40"/>
      <c r="AP342" s="40"/>
      <c r="AQ342" s="40"/>
      <c r="AR342" s="40"/>
      <c r="AS342" s="40"/>
    </row>
    <row r="343" spans="36:45">
      <c r="AJ343" s="40"/>
      <c r="AK343" s="40"/>
      <c r="AL343" s="40"/>
      <c r="AM343" s="40"/>
      <c r="AN343" s="40"/>
      <c r="AO343" s="40"/>
      <c r="AP343" s="40"/>
      <c r="AQ343" s="40"/>
      <c r="AR343" s="40"/>
      <c r="AS343" s="40"/>
    </row>
    <row r="344" spans="36:45">
      <c r="AJ344" s="40"/>
      <c r="AK344" s="40"/>
      <c r="AL344" s="40"/>
      <c r="AM344" s="40"/>
      <c r="AN344" s="40"/>
      <c r="AO344" s="40"/>
      <c r="AP344" s="40"/>
      <c r="AQ344" s="40"/>
      <c r="AR344" s="40"/>
      <c r="AS344" s="40"/>
    </row>
    <row r="345" spans="36:45">
      <c r="AJ345" s="40"/>
      <c r="AK345" s="40"/>
      <c r="AL345" s="40"/>
      <c r="AM345" s="40"/>
      <c r="AN345" s="40"/>
      <c r="AO345" s="40"/>
      <c r="AP345" s="40"/>
      <c r="AQ345" s="40"/>
      <c r="AR345" s="40"/>
      <c r="AS345" s="40"/>
    </row>
    <row r="346" spans="36:45">
      <c r="AJ346" s="40"/>
      <c r="AK346" s="40"/>
      <c r="AL346" s="40"/>
      <c r="AM346" s="40"/>
      <c r="AN346" s="40"/>
      <c r="AO346" s="40"/>
      <c r="AP346" s="40"/>
      <c r="AQ346" s="40"/>
      <c r="AR346" s="40"/>
      <c r="AS346" s="40"/>
    </row>
    <row r="347" spans="36:45">
      <c r="AJ347" s="40"/>
      <c r="AK347" s="40"/>
      <c r="AL347" s="40"/>
      <c r="AM347" s="40"/>
      <c r="AN347" s="40"/>
      <c r="AO347" s="40"/>
      <c r="AP347" s="40"/>
      <c r="AQ347" s="40"/>
      <c r="AR347" s="40"/>
      <c r="AS347" s="40"/>
    </row>
    <row r="348" spans="36:45">
      <c r="AJ348" s="40"/>
      <c r="AK348" s="40"/>
      <c r="AL348" s="40"/>
      <c r="AM348" s="40"/>
      <c r="AN348" s="40"/>
      <c r="AO348" s="40"/>
      <c r="AP348" s="40"/>
      <c r="AQ348" s="40"/>
      <c r="AR348" s="40"/>
      <c r="AS348" s="40"/>
    </row>
    <row r="349" spans="36:45">
      <c r="AJ349" s="40"/>
      <c r="AK349" s="40"/>
      <c r="AL349" s="40"/>
      <c r="AM349" s="40"/>
      <c r="AN349" s="40"/>
      <c r="AO349" s="40"/>
      <c r="AP349" s="40"/>
      <c r="AQ349" s="40"/>
      <c r="AR349" s="40"/>
      <c r="AS349" s="40"/>
    </row>
    <row r="350" spans="36:45">
      <c r="AJ350" s="40"/>
      <c r="AK350" s="40"/>
      <c r="AL350" s="40"/>
      <c r="AM350" s="40"/>
      <c r="AN350" s="40"/>
      <c r="AO350" s="40"/>
      <c r="AP350" s="40"/>
      <c r="AQ350" s="40"/>
      <c r="AR350" s="40"/>
      <c r="AS350" s="40"/>
    </row>
    <row r="351" spans="36:45">
      <c r="AJ351" s="40"/>
      <c r="AK351" s="40"/>
      <c r="AL351" s="40"/>
      <c r="AM351" s="40"/>
      <c r="AN351" s="40"/>
      <c r="AO351" s="40"/>
      <c r="AP351" s="40"/>
      <c r="AQ351" s="40"/>
      <c r="AR351" s="40"/>
      <c r="AS351" s="40"/>
    </row>
    <row r="352" spans="36:45">
      <c r="AJ352" s="40"/>
      <c r="AK352" s="40"/>
      <c r="AL352" s="40"/>
      <c r="AM352" s="40"/>
      <c r="AN352" s="40"/>
      <c r="AO352" s="40"/>
      <c r="AP352" s="40"/>
      <c r="AQ352" s="40"/>
      <c r="AR352" s="40"/>
      <c r="AS352" s="40"/>
    </row>
    <row r="353" spans="36:45">
      <c r="AJ353" s="40"/>
      <c r="AK353" s="40"/>
      <c r="AL353" s="40"/>
      <c r="AM353" s="40"/>
      <c r="AN353" s="40"/>
      <c r="AO353" s="40"/>
      <c r="AP353" s="40"/>
      <c r="AQ353" s="40"/>
      <c r="AR353" s="40"/>
      <c r="AS353" s="40"/>
    </row>
    <row r="354" spans="36:45">
      <c r="AJ354" s="40"/>
      <c r="AK354" s="40"/>
      <c r="AL354" s="40"/>
      <c r="AM354" s="40"/>
      <c r="AN354" s="40"/>
      <c r="AO354" s="40"/>
      <c r="AP354" s="40"/>
      <c r="AQ354" s="40"/>
      <c r="AR354" s="40"/>
      <c r="AS354" s="40"/>
    </row>
    <row r="355" spans="36:45">
      <c r="AJ355" s="40"/>
      <c r="AK355" s="40"/>
      <c r="AL355" s="40"/>
      <c r="AM355" s="40"/>
      <c r="AN355" s="40"/>
      <c r="AO355" s="40"/>
      <c r="AP355" s="40"/>
      <c r="AQ355" s="40"/>
      <c r="AR355" s="40"/>
      <c r="AS355" s="40"/>
    </row>
    <row r="356" spans="36:45">
      <c r="AJ356" s="40"/>
      <c r="AK356" s="40"/>
      <c r="AL356" s="40"/>
      <c r="AM356" s="40"/>
      <c r="AN356" s="40"/>
      <c r="AO356" s="40"/>
      <c r="AP356" s="40"/>
      <c r="AQ356" s="40"/>
      <c r="AR356" s="40"/>
      <c r="AS356" s="40"/>
    </row>
    <row r="357" spans="36:45">
      <c r="AJ357" s="40"/>
      <c r="AK357" s="40"/>
      <c r="AL357" s="40"/>
      <c r="AM357" s="40"/>
      <c r="AN357" s="40"/>
      <c r="AO357" s="40"/>
      <c r="AP357" s="40"/>
      <c r="AQ357" s="40"/>
      <c r="AR357" s="40"/>
      <c r="AS357" s="40"/>
    </row>
    <row r="358" spans="36:45">
      <c r="AJ358" s="40"/>
      <c r="AK358" s="40"/>
      <c r="AL358" s="40"/>
      <c r="AM358" s="40"/>
      <c r="AN358" s="40"/>
      <c r="AO358" s="40"/>
      <c r="AP358" s="40"/>
      <c r="AQ358" s="40"/>
      <c r="AR358" s="40"/>
      <c r="AS358" s="40"/>
    </row>
    <row r="359" spans="36:45">
      <c r="AJ359" s="40"/>
      <c r="AK359" s="40"/>
      <c r="AL359" s="40"/>
      <c r="AM359" s="40"/>
      <c r="AN359" s="40"/>
      <c r="AO359" s="40"/>
      <c r="AP359" s="40"/>
      <c r="AQ359" s="40"/>
      <c r="AR359" s="40"/>
      <c r="AS359" s="40"/>
    </row>
    <row r="360" spans="36:45">
      <c r="AJ360" s="40"/>
      <c r="AK360" s="40"/>
      <c r="AL360" s="40"/>
      <c r="AM360" s="40"/>
      <c r="AN360" s="40"/>
      <c r="AO360" s="40"/>
      <c r="AP360" s="40"/>
      <c r="AQ360" s="40"/>
      <c r="AR360" s="40"/>
      <c r="AS360" s="40"/>
    </row>
    <row r="361" spans="36:45">
      <c r="AJ361" s="40"/>
      <c r="AK361" s="40"/>
      <c r="AL361" s="40"/>
      <c r="AM361" s="40"/>
      <c r="AN361" s="40"/>
      <c r="AO361" s="40"/>
      <c r="AP361" s="40"/>
      <c r="AQ361" s="40"/>
      <c r="AR361" s="40"/>
      <c r="AS361" s="40"/>
    </row>
    <row r="362" spans="36:45">
      <c r="AJ362" s="40"/>
      <c r="AK362" s="40"/>
      <c r="AL362" s="40"/>
      <c r="AM362" s="40"/>
      <c r="AN362" s="40"/>
      <c r="AO362" s="40"/>
      <c r="AP362" s="40"/>
      <c r="AQ362" s="40"/>
      <c r="AR362" s="40"/>
      <c r="AS362" s="40"/>
    </row>
    <row r="363" spans="36:45">
      <c r="AJ363" s="40"/>
      <c r="AK363" s="40"/>
      <c r="AL363" s="40"/>
      <c r="AM363" s="40"/>
      <c r="AN363" s="40"/>
      <c r="AO363" s="40"/>
      <c r="AP363" s="40"/>
      <c r="AQ363" s="40"/>
      <c r="AR363" s="40"/>
      <c r="AS363" s="40"/>
    </row>
    <row r="364" spans="36:45">
      <c r="AJ364" s="40"/>
      <c r="AK364" s="40"/>
      <c r="AL364" s="40"/>
      <c r="AM364" s="40"/>
      <c r="AN364" s="40"/>
      <c r="AO364" s="40"/>
      <c r="AP364" s="40"/>
      <c r="AQ364" s="40"/>
      <c r="AR364" s="40"/>
      <c r="AS364" s="40"/>
    </row>
    <row r="365" spans="36:45">
      <c r="AJ365" s="40"/>
      <c r="AK365" s="40"/>
      <c r="AL365" s="40"/>
      <c r="AM365" s="40"/>
      <c r="AN365" s="40"/>
      <c r="AO365" s="40"/>
      <c r="AP365" s="40"/>
      <c r="AQ365" s="40"/>
      <c r="AR365" s="40"/>
      <c r="AS365" s="40"/>
    </row>
    <row r="366" spans="36:45">
      <c r="AJ366" s="40"/>
      <c r="AK366" s="40"/>
      <c r="AL366" s="40"/>
      <c r="AM366" s="40"/>
      <c r="AN366" s="40"/>
      <c r="AO366" s="40"/>
      <c r="AP366" s="40"/>
      <c r="AQ366" s="40"/>
      <c r="AR366" s="40"/>
      <c r="AS366" s="40"/>
    </row>
    <row r="367" spans="36:45">
      <c r="AJ367" s="40"/>
      <c r="AK367" s="40"/>
      <c r="AL367" s="40"/>
      <c r="AM367" s="40"/>
      <c r="AN367" s="40"/>
      <c r="AO367" s="40"/>
      <c r="AP367" s="40"/>
      <c r="AQ367" s="40"/>
      <c r="AR367" s="40"/>
      <c r="AS367" s="40"/>
    </row>
    <row r="368" spans="36:45">
      <c r="AJ368" s="40"/>
      <c r="AK368" s="40"/>
      <c r="AL368" s="40"/>
      <c r="AM368" s="40"/>
      <c r="AN368" s="42"/>
      <c r="AO368" s="40"/>
      <c r="AP368" s="40"/>
      <c r="AQ368" s="40"/>
      <c r="AR368" s="40"/>
      <c r="AS368" s="40"/>
    </row>
    <row r="369" spans="36:45">
      <c r="AJ369" s="40"/>
      <c r="AK369" s="40"/>
      <c r="AL369" s="40"/>
      <c r="AM369" s="40"/>
      <c r="AN369" s="40"/>
      <c r="AO369" s="40"/>
      <c r="AP369" s="40"/>
      <c r="AQ369" s="40"/>
      <c r="AR369" s="40"/>
      <c r="AS369" s="40"/>
    </row>
    <row r="370" spans="36:45">
      <c r="AJ370" s="40"/>
      <c r="AK370" s="40"/>
      <c r="AL370" s="40"/>
      <c r="AM370" s="40"/>
      <c r="AN370" s="40"/>
      <c r="AO370" s="40"/>
      <c r="AP370" s="40"/>
      <c r="AQ370" s="40"/>
      <c r="AR370" s="40"/>
      <c r="AS370" s="40"/>
    </row>
    <row r="371" spans="36:45">
      <c r="AJ371" s="40"/>
      <c r="AK371" s="40"/>
      <c r="AL371" s="40"/>
      <c r="AM371" s="40"/>
      <c r="AN371" s="40"/>
      <c r="AO371" s="40"/>
      <c r="AP371" s="40"/>
      <c r="AQ371" s="40"/>
      <c r="AR371" s="40"/>
      <c r="AS371" s="40"/>
    </row>
    <row r="372" spans="36:45">
      <c r="AJ372" s="40"/>
      <c r="AK372" s="40"/>
      <c r="AL372" s="40"/>
      <c r="AM372" s="40"/>
      <c r="AN372" s="40"/>
      <c r="AO372" s="40"/>
      <c r="AP372" s="40"/>
      <c r="AQ372" s="40"/>
      <c r="AR372" s="40"/>
      <c r="AS372" s="40"/>
    </row>
    <row r="373" spans="36:45">
      <c r="AJ373" s="40"/>
      <c r="AK373" s="40"/>
      <c r="AL373" s="40"/>
      <c r="AM373" s="40"/>
      <c r="AN373" s="40"/>
      <c r="AO373" s="40"/>
      <c r="AP373" s="40"/>
      <c r="AQ373" s="40"/>
      <c r="AR373" s="40"/>
      <c r="AS373" s="40"/>
    </row>
    <row r="374" spans="36:45">
      <c r="AJ374" s="40"/>
      <c r="AK374" s="40"/>
      <c r="AL374" s="40"/>
      <c r="AM374" s="40"/>
      <c r="AN374" s="40"/>
      <c r="AO374" s="40"/>
      <c r="AP374" s="40"/>
      <c r="AQ374" s="40"/>
      <c r="AR374" s="40"/>
      <c r="AS374" s="40"/>
    </row>
    <row r="375" spans="36:45">
      <c r="AJ375" s="40"/>
      <c r="AK375" s="40"/>
      <c r="AL375" s="40"/>
      <c r="AM375" s="40"/>
      <c r="AN375" s="40"/>
      <c r="AO375" s="40"/>
      <c r="AP375" s="40"/>
      <c r="AQ375" s="40"/>
      <c r="AR375" s="40"/>
      <c r="AS375" s="40"/>
    </row>
    <row r="376" spans="36:45">
      <c r="AJ376" s="40"/>
      <c r="AK376" s="40"/>
      <c r="AL376" s="40"/>
      <c r="AM376" s="40"/>
      <c r="AN376" s="40"/>
      <c r="AO376" s="40"/>
      <c r="AP376" s="40"/>
      <c r="AQ376" s="40"/>
      <c r="AR376" s="40"/>
      <c r="AS376" s="40"/>
    </row>
    <row r="377" spans="36:45">
      <c r="AJ377" s="40"/>
      <c r="AK377" s="40"/>
      <c r="AL377" s="40"/>
      <c r="AM377" s="40"/>
      <c r="AN377" s="40"/>
      <c r="AO377" s="40"/>
      <c r="AP377" s="40"/>
      <c r="AQ377" s="40"/>
      <c r="AR377" s="40"/>
      <c r="AS377" s="40"/>
    </row>
    <row r="378" spans="36:45">
      <c r="AJ378" s="40"/>
      <c r="AK378" s="40"/>
      <c r="AL378" s="40"/>
      <c r="AM378" s="40"/>
      <c r="AN378" s="40"/>
      <c r="AO378" s="40"/>
      <c r="AP378" s="40"/>
      <c r="AQ378" s="40"/>
      <c r="AR378" s="40"/>
      <c r="AS378" s="40"/>
    </row>
    <row r="379" spans="36:45">
      <c r="AJ379" s="40"/>
      <c r="AK379" s="40"/>
      <c r="AL379" s="40"/>
      <c r="AM379" s="40"/>
      <c r="AN379" s="40"/>
      <c r="AO379" s="40"/>
      <c r="AP379" s="40"/>
      <c r="AQ379" s="40"/>
      <c r="AR379" s="40"/>
      <c r="AS379" s="40"/>
    </row>
    <row r="380" spans="36:45">
      <c r="AJ380" s="40"/>
      <c r="AK380" s="40"/>
      <c r="AL380" s="40"/>
      <c r="AM380" s="40"/>
      <c r="AN380" s="40"/>
      <c r="AO380" s="40"/>
      <c r="AP380" s="40"/>
      <c r="AQ380" s="40"/>
      <c r="AR380" s="40"/>
      <c r="AS380" s="40"/>
    </row>
    <row r="381" spans="36:45">
      <c r="AJ381" s="40"/>
      <c r="AK381" s="40"/>
      <c r="AL381" s="40"/>
      <c r="AM381" s="40"/>
      <c r="AN381" s="40"/>
      <c r="AO381" s="40"/>
      <c r="AP381" s="40"/>
      <c r="AQ381" s="40"/>
      <c r="AR381" s="40"/>
      <c r="AS381" s="40"/>
    </row>
    <row r="382" spans="36:45">
      <c r="AJ382" s="40"/>
      <c r="AK382" s="40"/>
      <c r="AL382" s="40"/>
      <c r="AM382" s="40"/>
      <c r="AN382" s="40"/>
      <c r="AO382" s="40"/>
      <c r="AP382" s="40"/>
      <c r="AQ382" s="40"/>
      <c r="AR382" s="40"/>
      <c r="AS382" s="40"/>
    </row>
    <row r="383" spans="36:45">
      <c r="AJ383" s="43"/>
      <c r="AK383" s="40"/>
      <c r="AL383" s="40"/>
      <c r="AM383" s="40"/>
      <c r="AN383" s="40"/>
      <c r="AO383" s="40"/>
      <c r="AP383" s="40"/>
      <c r="AQ383" s="40"/>
      <c r="AR383" s="40"/>
      <c r="AS383" s="40"/>
    </row>
    <row r="384" spans="36:45">
      <c r="AJ384" s="40"/>
      <c r="AK384" s="40"/>
      <c r="AL384" s="40"/>
      <c r="AM384" s="40"/>
      <c r="AN384" s="40"/>
      <c r="AO384" s="40"/>
      <c r="AP384" s="40"/>
      <c r="AQ384" s="40"/>
      <c r="AR384" s="40"/>
      <c r="AS384" s="40"/>
    </row>
    <row r="385" spans="36:45">
      <c r="AJ385" s="40"/>
      <c r="AK385" s="40"/>
      <c r="AL385" s="40"/>
      <c r="AM385" s="40"/>
      <c r="AN385" s="40"/>
      <c r="AO385" s="40"/>
      <c r="AP385" s="40"/>
      <c r="AQ385" s="40"/>
      <c r="AR385" s="40"/>
      <c r="AS385" s="40"/>
    </row>
    <row r="386" spans="36:45">
      <c r="AJ386" s="40"/>
      <c r="AK386" s="40"/>
      <c r="AL386" s="40"/>
      <c r="AM386" s="40"/>
      <c r="AN386" s="40"/>
      <c r="AO386" s="40"/>
      <c r="AP386" s="40"/>
      <c r="AQ386" s="40"/>
      <c r="AR386" s="40"/>
      <c r="AS386" s="40"/>
    </row>
    <row r="387" spans="36:45">
      <c r="AJ387" s="40"/>
      <c r="AK387" s="40"/>
      <c r="AL387" s="40"/>
      <c r="AM387" s="40"/>
      <c r="AN387" s="40"/>
      <c r="AO387" s="40"/>
      <c r="AP387" s="40"/>
      <c r="AQ387" s="40"/>
      <c r="AR387" s="40"/>
      <c r="AS387" s="40"/>
    </row>
    <row r="388" spans="36:45">
      <c r="AJ388" s="40"/>
      <c r="AK388" s="40"/>
      <c r="AL388" s="40"/>
      <c r="AM388" s="40"/>
      <c r="AN388" s="40"/>
      <c r="AO388" s="40"/>
      <c r="AP388" s="40"/>
      <c r="AQ388" s="40"/>
      <c r="AR388" s="40"/>
      <c r="AS388" s="40"/>
    </row>
    <row r="389" spans="36:45">
      <c r="AJ389" s="40"/>
      <c r="AK389" s="40"/>
      <c r="AL389" s="40"/>
      <c r="AM389" s="40"/>
      <c r="AN389" s="40"/>
      <c r="AO389" s="40"/>
      <c r="AP389" s="40"/>
      <c r="AQ389" s="40"/>
      <c r="AR389" s="40"/>
      <c r="AS389" s="40"/>
    </row>
    <row r="390" spans="36:45">
      <c r="AJ390" s="40"/>
      <c r="AK390" s="40"/>
      <c r="AL390" s="40"/>
      <c r="AM390" s="40"/>
      <c r="AN390" s="40"/>
      <c r="AO390" s="40"/>
      <c r="AP390" s="40"/>
      <c r="AQ390" s="40"/>
      <c r="AR390" s="40"/>
      <c r="AS390" s="40"/>
    </row>
    <row r="391" spans="36:45">
      <c r="AJ391" s="40"/>
      <c r="AK391" s="40"/>
      <c r="AL391" s="40"/>
      <c r="AM391" s="40"/>
      <c r="AN391" s="40"/>
      <c r="AO391" s="40"/>
      <c r="AP391" s="40"/>
      <c r="AQ391" s="40"/>
      <c r="AR391" s="40"/>
      <c r="AS391" s="40"/>
    </row>
    <row r="392" spans="36:45">
      <c r="AJ392" s="40"/>
      <c r="AK392" s="40"/>
      <c r="AL392" s="40"/>
      <c r="AM392" s="40"/>
      <c r="AN392" s="40"/>
      <c r="AO392" s="40"/>
      <c r="AP392" s="40"/>
      <c r="AQ392" s="40"/>
      <c r="AR392" s="40"/>
      <c r="AS392" s="40"/>
    </row>
    <row r="393" spans="36:45">
      <c r="AJ393" s="40"/>
      <c r="AK393" s="40"/>
      <c r="AL393" s="40"/>
      <c r="AM393" s="40"/>
      <c r="AN393" s="40"/>
      <c r="AO393" s="40"/>
      <c r="AP393" s="40"/>
      <c r="AQ393" s="40"/>
      <c r="AR393" s="40"/>
      <c r="AS393" s="40"/>
    </row>
    <row r="394" spans="36:45">
      <c r="AJ394" s="40"/>
      <c r="AK394" s="40"/>
      <c r="AL394" s="40"/>
      <c r="AM394" s="40"/>
      <c r="AN394" s="40"/>
      <c r="AO394" s="40"/>
      <c r="AP394" s="40"/>
      <c r="AQ394" s="40"/>
      <c r="AR394" s="40"/>
      <c r="AS394" s="40"/>
    </row>
    <row r="395" spans="36:45">
      <c r="AJ395" s="40"/>
      <c r="AK395" s="40"/>
      <c r="AL395" s="40"/>
      <c r="AM395" s="40"/>
      <c r="AN395" s="40"/>
      <c r="AO395" s="40"/>
      <c r="AP395" s="40"/>
      <c r="AQ395" s="40"/>
      <c r="AR395" s="40"/>
      <c r="AS395" s="40"/>
    </row>
    <row r="396" spans="36:45">
      <c r="AJ396" s="40"/>
      <c r="AK396" s="40"/>
      <c r="AL396" s="40"/>
      <c r="AM396" s="40"/>
      <c r="AN396" s="40"/>
      <c r="AO396" s="40"/>
      <c r="AP396" s="40"/>
      <c r="AQ396" s="40"/>
      <c r="AR396" s="40"/>
      <c r="AS396" s="40"/>
    </row>
    <row r="397" spans="36:45">
      <c r="AJ397" s="40"/>
      <c r="AK397" s="40"/>
      <c r="AL397" s="40"/>
      <c r="AM397" s="40"/>
      <c r="AN397" s="40"/>
      <c r="AO397" s="40"/>
      <c r="AP397" s="40"/>
      <c r="AQ397" s="40"/>
      <c r="AR397" s="40"/>
      <c r="AS397" s="40"/>
    </row>
    <row r="398" spans="36:45">
      <c r="AJ398" s="40"/>
      <c r="AK398" s="40"/>
      <c r="AL398" s="40"/>
      <c r="AM398" s="40"/>
      <c r="AN398" s="40"/>
      <c r="AO398" s="40"/>
      <c r="AP398" s="40"/>
      <c r="AQ398" s="40"/>
      <c r="AR398" s="40"/>
      <c r="AS398" s="40"/>
    </row>
    <row r="399" spans="36:45">
      <c r="AJ399" s="40"/>
      <c r="AK399" s="40"/>
      <c r="AL399" s="40"/>
      <c r="AM399" s="40"/>
      <c r="AN399" s="40"/>
      <c r="AO399" s="40"/>
      <c r="AP399" s="40"/>
      <c r="AQ399" s="40"/>
      <c r="AR399" s="40"/>
      <c r="AS399" s="40"/>
    </row>
    <row r="400" spans="36:45">
      <c r="AJ400" s="40"/>
      <c r="AK400" s="40"/>
      <c r="AL400" s="40"/>
      <c r="AM400" s="40"/>
      <c r="AN400" s="40"/>
      <c r="AO400" s="40"/>
      <c r="AP400" s="40"/>
      <c r="AQ400" s="40"/>
      <c r="AR400" s="40"/>
      <c r="AS400" s="40"/>
    </row>
    <row r="401" spans="36:45">
      <c r="AJ401" s="40"/>
      <c r="AK401" s="40"/>
      <c r="AL401" s="40"/>
      <c r="AM401" s="40"/>
      <c r="AN401" s="40"/>
      <c r="AO401" s="40"/>
      <c r="AP401" s="40"/>
      <c r="AQ401" s="40"/>
      <c r="AR401" s="40"/>
      <c r="AS401" s="40"/>
    </row>
    <row r="402" spans="36:45">
      <c r="AJ402" s="40"/>
      <c r="AK402" s="40"/>
      <c r="AL402" s="40"/>
      <c r="AM402" s="40"/>
      <c r="AN402" s="40"/>
      <c r="AO402" s="40"/>
      <c r="AP402" s="40"/>
      <c r="AQ402" s="40"/>
      <c r="AR402" s="40"/>
      <c r="AS402" s="40"/>
    </row>
    <row r="403" spans="36:45">
      <c r="AJ403" s="43"/>
      <c r="AK403" s="40"/>
      <c r="AL403" s="40"/>
      <c r="AM403" s="40"/>
      <c r="AN403" s="40"/>
      <c r="AO403" s="40"/>
      <c r="AP403" s="40"/>
      <c r="AQ403" s="40"/>
      <c r="AR403" s="40"/>
      <c r="AS403" s="40"/>
    </row>
    <row r="404" spans="36:45">
      <c r="AJ404" s="40"/>
      <c r="AK404" s="40"/>
      <c r="AL404" s="40"/>
      <c r="AM404" s="40"/>
      <c r="AN404" s="40"/>
      <c r="AO404" s="40"/>
      <c r="AP404" s="40"/>
      <c r="AQ404" s="40"/>
      <c r="AR404" s="40"/>
      <c r="AS404" s="40"/>
    </row>
    <row r="405" spans="36:45">
      <c r="AJ405" s="40"/>
      <c r="AK405" s="40"/>
      <c r="AL405" s="40"/>
      <c r="AM405" s="40"/>
      <c r="AN405" s="40"/>
      <c r="AO405" s="40"/>
      <c r="AP405" s="40"/>
      <c r="AQ405" s="40"/>
      <c r="AR405" s="40"/>
      <c r="AS405" s="40"/>
    </row>
    <row r="406" spans="36:45">
      <c r="AJ406" s="40"/>
      <c r="AK406" s="40"/>
      <c r="AL406" s="40"/>
      <c r="AM406" s="40"/>
      <c r="AN406" s="40"/>
      <c r="AO406" s="40"/>
      <c r="AP406" s="40"/>
      <c r="AQ406" s="40"/>
      <c r="AR406" s="40"/>
      <c r="AS406" s="40"/>
    </row>
    <row r="407" spans="36:45">
      <c r="AJ407" s="40"/>
      <c r="AK407" s="40"/>
      <c r="AL407" s="40"/>
      <c r="AM407" s="40"/>
      <c r="AN407" s="40"/>
      <c r="AO407" s="40"/>
      <c r="AP407" s="40"/>
      <c r="AQ407" s="40"/>
      <c r="AR407" s="40"/>
      <c r="AS407" s="40"/>
    </row>
    <row r="408" spans="36:45">
      <c r="AJ408" s="40"/>
      <c r="AK408" s="40"/>
      <c r="AL408" s="40"/>
      <c r="AM408" s="40"/>
      <c r="AN408" s="40"/>
      <c r="AO408" s="40"/>
      <c r="AP408" s="40"/>
      <c r="AQ408" s="40"/>
      <c r="AR408" s="40"/>
      <c r="AS408" s="40"/>
    </row>
    <row r="409" spans="36:45">
      <c r="AJ409" s="40"/>
      <c r="AK409" s="40"/>
      <c r="AL409" s="40"/>
      <c r="AM409" s="40"/>
      <c r="AN409" s="40"/>
      <c r="AO409" s="40"/>
      <c r="AP409" s="40"/>
      <c r="AQ409" s="40"/>
      <c r="AR409" s="40"/>
      <c r="AS409" s="40"/>
    </row>
    <row r="410" spans="36:45">
      <c r="AJ410" s="40"/>
      <c r="AK410" s="40"/>
      <c r="AL410" s="40"/>
      <c r="AM410" s="40"/>
      <c r="AN410" s="40"/>
      <c r="AO410" s="40"/>
      <c r="AP410" s="40"/>
      <c r="AQ410" s="40"/>
      <c r="AR410" s="40"/>
      <c r="AS410" s="40"/>
    </row>
    <row r="411" spans="36:45">
      <c r="AJ411" s="40"/>
      <c r="AK411" s="40"/>
      <c r="AL411" s="40"/>
      <c r="AM411" s="40"/>
      <c r="AN411" s="40"/>
      <c r="AO411" s="40"/>
      <c r="AP411" s="40"/>
      <c r="AQ411" s="40"/>
      <c r="AR411" s="40"/>
      <c r="AS411" s="40"/>
    </row>
    <row r="412" spans="36:45">
      <c r="AJ412" s="40"/>
      <c r="AK412" s="40"/>
      <c r="AL412" s="40"/>
      <c r="AM412" s="40"/>
      <c r="AN412" s="40"/>
      <c r="AO412" s="40"/>
      <c r="AP412" s="40"/>
      <c r="AQ412" s="40"/>
      <c r="AR412" s="40"/>
      <c r="AS412" s="40"/>
    </row>
    <row r="413" spans="36:45">
      <c r="AJ413" s="40"/>
      <c r="AK413" s="40"/>
      <c r="AL413" s="40"/>
      <c r="AM413" s="40"/>
      <c r="AN413" s="40"/>
      <c r="AO413" s="40"/>
      <c r="AP413" s="40"/>
      <c r="AQ413" s="40"/>
      <c r="AR413" s="40"/>
      <c r="AS413" s="40"/>
    </row>
    <row r="414" spans="36:45">
      <c r="AJ414" s="40"/>
      <c r="AK414" s="40"/>
      <c r="AL414" s="40"/>
      <c r="AM414" s="40"/>
      <c r="AN414" s="40"/>
      <c r="AO414" s="40"/>
      <c r="AP414" s="40"/>
      <c r="AQ414" s="40"/>
      <c r="AR414" s="40"/>
      <c r="AS414" s="40"/>
    </row>
    <row r="415" spans="36:45">
      <c r="AJ415" s="40"/>
      <c r="AK415" s="40"/>
      <c r="AL415" s="40"/>
      <c r="AM415" s="40"/>
      <c r="AN415" s="40"/>
      <c r="AO415" s="40"/>
      <c r="AP415" s="40"/>
      <c r="AQ415" s="40"/>
      <c r="AR415" s="40"/>
      <c r="AS415" s="40"/>
    </row>
    <row r="416" spans="36:45">
      <c r="AJ416" s="43"/>
      <c r="AK416" s="40"/>
      <c r="AL416" s="40"/>
      <c r="AM416" s="40"/>
      <c r="AN416" s="40"/>
      <c r="AO416" s="40"/>
      <c r="AP416" s="40"/>
      <c r="AQ416" s="40"/>
      <c r="AR416" s="40"/>
      <c r="AS416" s="40"/>
    </row>
    <row r="417" spans="36:45">
      <c r="AJ417" s="40"/>
      <c r="AK417" s="40"/>
      <c r="AL417" s="40"/>
      <c r="AM417" s="40"/>
      <c r="AN417" s="40"/>
      <c r="AO417" s="40"/>
      <c r="AP417" s="40"/>
      <c r="AQ417" s="40"/>
      <c r="AR417" s="40"/>
      <c r="AS417" s="40"/>
    </row>
    <row r="418" spans="36:45">
      <c r="AJ418" s="40"/>
      <c r="AK418" s="40"/>
      <c r="AL418" s="40"/>
      <c r="AM418" s="40"/>
      <c r="AN418" s="40"/>
      <c r="AO418" s="40"/>
      <c r="AP418" s="40"/>
      <c r="AQ418" s="40"/>
      <c r="AR418" s="40"/>
      <c r="AS418" s="40"/>
    </row>
    <row r="419" spans="36:45">
      <c r="AJ419" s="40"/>
      <c r="AK419" s="40"/>
      <c r="AL419" s="40"/>
      <c r="AM419" s="40"/>
      <c r="AN419" s="40"/>
      <c r="AO419" s="40"/>
      <c r="AP419" s="40"/>
      <c r="AQ419" s="40"/>
      <c r="AR419" s="40"/>
      <c r="AS419" s="40"/>
    </row>
    <row r="420" spans="36:45">
      <c r="AJ420" s="40"/>
      <c r="AK420" s="40"/>
      <c r="AL420" s="40"/>
      <c r="AM420" s="40"/>
      <c r="AN420" s="40"/>
      <c r="AO420" s="40"/>
      <c r="AP420" s="40"/>
      <c r="AQ420" s="40"/>
      <c r="AR420" s="40"/>
      <c r="AS420" s="40"/>
    </row>
    <row r="421" spans="36:45">
      <c r="AJ421" s="40"/>
      <c r="AK421" s="40"/>
      <c r="AL421" s="40"/>
      <c r="AM421" s="40"/>
      <c r="AN421" s="40"/>
      <c r="AO421" s="40"/>
      <c r="AP421" s="40"/>
      <c r="AQ421" s="40"/>
      <c r="AR421" s="40"/>
      <c r="AS421" s="40"/>
    </row>
    <row r="422" spans="36:45">
      <c r="AJ422" s="40"/>
      <c r="AK422" s="40"/>
      <c r="AL422" s="40"/>
      <c r="AM422" s="40"/>
      <c r="AN422" s="40"/>
      <c r="AO422" s="40"/>
      <c r="AP422" s="40"/>
      <c r="AQ422" s="40"/>
      <c r="AR422" s="40"/>
      <c r="AS422" s="40"/>
    </row>
    <row r="423" spans="36:45">
      <c r="AJ423" s="40"/>
      <c r="AK423" s="40"/>
      <c r="AL423" s="40"/>
      <c r="AM423" s="40"/>
      <c r="AN423" s="40"/>
      <c r="AO423" s="40"/>
      <c r="AP423" s="40"/>
      <c r="AQ423" s="40"/>
      <c r="AR423" s="40"/>
      <c r="AS423" s="40"/>
    </row>
    <row r="424" spans="36:45">
      <c r="AJ424" s="40"/>
      <c r="AK424" s="40"/>
      <c r="AL424" s="40"/>
      <c r="AM424" s="40"/>
      <c r="AN424" s="40"/>
      <c r="AO424" s="40"/>
      <c r="AP424" s="40"/>
      <c r="AQ424" s="40"/>
      <c r="AR424" s="40"/>
      <c r="AS424" s="40"/>
    </row>
    <row r="425" spans="36:45">
      <c r="AJ425" s="40"/>
      <c r="AK425" s="40"/>
      <c r="AL425" s="40"/>
      <c r="AM425" s="40"/>
      <c r="AN425" s="40"/>
      <c r="AO425" s="40"/>
      <c r="AP425" s="40"/>
      <c r="AQ425" s="40"/>
      <c r="AR425" s="40"/>
      <c r="AS425" s="40"/>
    </row>
    <row r="426" spans="36:45">
      <c r="AJ426" s="40"/>
      <c r="AK426" s="40"/>
      <c r="AL426" s="40"/>
      <c r="AM426" s="40"/>
      <c r="AN426" s="40"/>
      <c r="AO426" s="40"/>
      <c r="AP426" s="40"/>
      <c r="AQ426" s="40"/>
      <c r="AR426" s="40"/>
      <c r="AS426" s="40"/>
    </row>
    <row r="427" spans="36:45">
      <c r="AJ427" s="40"/>
      <c r="AK427" s="40"/>
      <c r="AL427" s="40"/>
      <c r="AM427" s="40"/>
      <c r="AN427" s="40"/>
      <c r="AO427" s="40"/>
      <c r="AP427" s="40"/>
      <c r="AQ427" s="40"/>
      <c r="AR427" s="40"/>
      <c r="AS427" s="40"/>
    </row>
    <row r="428" spans="36:45">
      <c r="AJ428" s="40"/>
      <c r="AK428" s="40"/>
      <c r="AL428" s="40"/>
      <c r="AM428" s="40"/>
      <c r="AN428" s="40"/>
      <c r="AO428" s="40"/>
      <c r="AP428" s="40"/>
      <c r="AQ428" s="40"/>
      <c r="AR428" s="40"/>
      <c r="AS428" s="40"/>
    </row>
    <row r="429" spans="36:45">
      <c r="AJ429" s="40"/>
      <c r="AK429" s="40"/>
      <c r="AL429" s="40"/>
      <c r="AM429" s="40"/>
      <c r="AN429" s="40"/>
      <c r="AO429" s="40"/>
      <c r="AP429" s="40"/>
      <c r="AQ429" s="40"/>
      <c r="AR429" s="40"/>
      <c r="AS429" s="40"/>
    </row>
  </sheetData>
  <sheetProtection password="8999" sheet="1" objects="1" scenarios="1" select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3ADBE-EF00-427A-A329-58960F7ECD0C}">
  <sheetPr codeName="Sheet4"/>
  <dimension ref="A1:EC818"/>
  <sheetViews>
    <sheetView windowProtection="1" showGridLines="0" tabSelected="1" topLeftCell="A772" zoomScale="80" zoomScaleNormal="80" workbookViewId="0">
      <selection activeCell="N607" sqref="N607:P607"/>
    </sheetView>
  </sheetViews>
  <sheetFormatPr defaultColWidth="10.1796875" defaultRowHeight="14.5" customHeight="1"/>
  <cols>
    <col min="1" max="1" width="10.1796875" style="68"/>
    <col min="2" max="4" width="10.1796875" style="54"/>
    <col min="5" max="5" width="10.1796875" style="54" customWidth="1"/>
    <col min="6" max="23" width="10.1796875" style="54"/>
    <col min="24" max="26" width="10.1796875" style="54" hidden="1" customWidth="1"/>
    <col min="27" max="27" width="16.1796875" style="54" hidden="1" customWidth="1"/>
    <col min="28" max="28" width="15" style="54" hidden="1" customWidth="1"/>
    <col min="29" max="29" width="28" style="54" hidden="1" customWidth="1"/>
    <col min="30" max="30" width="14.7265625" style="54" hidden="1" customWidth="1"/>
    <col min="31" max="31" width="10.1796875" style="54" hidden="1" customWidth="1"/>
    <col min="32" max="32" width="28.453125" style="54" hidden="1" customWidth="1"/>
    <col min="33" max="33" width="79" style="54" hidden="1" customWidth="1"/>
    <col min="34" max="34" width="10.1796875" style="54" hidden="1" customWidth="1"/>
    <col min="35" max="35" width="36.1796875" style="54" hidden="1" customWidth="1"/>
    <col min="36" max="36" width="63.26953125" style="54" hidden="1" customWidth="1"/>
    <col min="37" max="37" width="14.1796875" style="54" hidden="1" customWidth="1"/>
    <col min="38" max="38" width="15" style="54" hidden="1" customWidth="1"/>
    <col min="39" max="39" width="15.26953125" style="54" hidden="1" customWidth="1"/>
    <col min="40" max="40" width="15" style="54" hidden="1" customWidth="1"/>
    <col min="41" max="41" width="12.7265625" style="54" hidden="1" customWidth="1"/>
    <col min="42" max="42" width="17" style="54" hidden="1" customWidth="1"/>
    <col min="43" max="43" width="10.1796875" style="84" hidden="1" customWidth="1"/>
    <col min="44" max="44" width="52" style="54" hidden="1" customWidth="1"/>
    <col min="45" max="45" width="46.26953125" style="54" hidden="1" customWidth="1"/>
    <col min="46" max="46" width="104.1796875" style="54" hidden="1" customWidth="1"/>
    <col min="47" max="47" width="26.1796875" style="54" hidden="1" customWidth="1"/>
    <col min="48" max="49" width="21" style="54" hidden="1" customWidth="1"/>
    <col min="50" max="50" width="19.26953125" style="54" hidden="1" customWidth="1"/>
    <col min="51" max="52" width="17.26953125" style="55" hidden="1" customWidth="1"/>
    <col min="53" max="53" width="21.81640625" style="73" hidden="1" customWidth="1"/>
    <col min="54" max="54" width="110.453125" style="54" hidden="1" customWidth="1"/>
    <col min="55" max="56" width="14.7265625" style="54" hidden="1" customWidth="1"/>
    <col min="57" max="57" width="41.26953125" style="54" hidden="1" customWidth="1"/>
    <col min="58" max="58" width="38.81640625" style="54" hidden="1" customWidth="1"/>
    <col min="59" max="59" width="15" style="54" hidden="1" customWidth="1"/>
    <col min="60" max="60" width="22.26953125" style="54" hidden="1" customWidth="1"/>
    <col min="61" max="61" width="19.26953125" style="54" hidden="1" customWidth="1"/>
    <col min="62" max="62" width="20" style="54" hidden="1" customWidth="1"/>
    <col min="63" max="63" width="17" style="54" hidden="1" customWidth="1"/>
    <col min="64" max="64" width="22.1796875" style="54" hidden="1" customWidth="1"/>
    <col min="65" max="65" width="17.7265625" style="54" hidden="1" customWidth="1"/>
    <col min="66" max="66" width="23" style="54" hidden="1" customWidth="1"/>
    <col min="67" max="71" width="10.1796875" style="54" hidden="1" customWidth="1"/>
    <col min="72" max="72" width="16.7265625" style="54" hidden="1" customWidth="1"/>
    <col min="73" max="73" width="19.54296875" style="54" hidden="1" customWidth="1"/>
    <col min="74" max="74" width="33.26953125" style="54" hidden="1" customWidth="1"/>
    <col min="75" max="75" width="35" style="54" hidden="1" customWidth="1"/>
    <col min="76" max="76" width="23" style="54" hidden="1" customWidth="1"/>
    <col min="77" max="77" width="23.81640625" style="54" hidden="1" customWidth="1"/>
    <col min="78" max="78" width="23.453125" style="54" hidden="1" customWidth="1"/>
    <col min="79" max="79" width="10.1796875" style="54" hidden="1" customWidth="1"/>
    <col min="80" max="80" width="27.54296875" style="54" hidden="1" customWidth="1"/>
    <col min="81" max="85" width="10.1796875" style="54" hidden="1" customWidth="1"/>
    <col min="86" max="86" width="14.26953125" style="54" hidden="1" customWidth="1"/>
    <col min="87" max="87" width="21.1796875" style="54" hidden="1" customWidth="1"/>
    <col min="88" max="88" width="51" style="54" hidden="1" customWidth="1"/>
    <col min="89" max="91" width="10.1796875" style="54" hidden="1" customWidth="1"/>
    <col min="92" max="92" width="14.7265625" style="54" hidden="1" customWidth="1"/>
    <col min="93" max="93" width="17.26953125" style="54" hidden="1" customWidth="1"/>
    <col min="94" max="94" width="22.81640625" style="54" hidden="1" customWidth="1"/>
    <col min="95" max="95" width="10.1796875" style="54" hidden="1" customWidth="1"/>
    <col min="96" max="96" width="61.54296875" style="54" hidden="1" customWidth="1"/>
    <col min="97" max="97" width="30.453125" style="54" hidden="1" customWidth="1"/>
    <col min="98" max="100" width="10.1796875" style="54" hidden="1" customWidth="1"/>
    <col min="101" max="101" width="40.54296875" style="54" hidden="1" customWidth="1"/>
    <col min="102" max="102" width="20.453125" style="54" hidden="1" customWidth="1"/>
    <col min="103" max="104" width="10.1796875" style="54" hidden="1" customWidth="1"/>
    <col min="105" max="105" width="22.7265625" style="54" hidden="1" customWidth="1"/>
    <col min="106" max="133" width="10.1796875" style="54" hidden="1" customWidth="1"/>
    <col min="134" max="146" width="10.1796875" style="54" customWidth="1"/>
    <col min="147" max="16384" width="10.1796875" style="54"/>
  </cols>
  <sheetData>
    <row r="1" spans="2:108" ht="15.5">
      <c r="AA1" s="44" t="s">
        <v>288</v>
      </c>
      <c r="AB1" s="44" t="s">
        <v>289</v>
      </c>
      <c r="AC1" s="44" t="s">
        <v>290</v>
      </c>
      <c r="AD1" s="45" t="s">
        <v>291</v>
      </c>
      <c r="AE1" s="45"/>
      <c r="AF1" s="45" t="s">
        <v>292</v>
      </c>
      <c r="AG1" s="45" t="s">
        <v>293</v>
      </c>
      <c r="AH1" s="46"/>
      <c r="AI1" s="44" t="s">
        <v>294</v>
      </c>
      <c r="AJ1" s="44" t="s">
        <v>295</v>
      </c>
      <c r="AK1" s="44" t="s">
        <v>296</v>
      </c>
      <c r="AL1" s="44" t="s">
        <v>297</v>
      </c>
      <c r="AM1" s="44" t="s">
        <v>298</v>
      </c>
      <c r="AN1" s="44" t="s">
        <v>299</v>
      </c>
      <c r="AO1" s="44" t="s">
        <v>300</v>
      </c>
      <c r="AP1" s="44" t="s">
        <v>301</v>
      </c>
      <c r="AQ1" s="47"/>
      <c r="AR1" s="44" t="s">
        <v>294</v>
      </c>
      <c r="AS1" s="44" t="s">
        <v>302</v>
      </c>
      <c r="AT1" s="44" t="s">
        <v>295</v>
      </c>
      <c r="AU1" s="44" t="s">
        <v>303</v>
      </c>
      <c r="AV1" s="44" t="s">
        <v>304</v>
      </c>
      <c r="AW1" s="44" t="s">
        <v>305</v>
      </c>
      <c r="AX1" s="44" t="s">
        <v>306</v>
      </c>
      <c r="AY1" s="48" t="s">
        <v>307</v>
      </c>
      <c r="AZ1" s="48" t="s">
        <v>308</v>
      </c>
      <c r="BA1" s="49"/>
      <c r="BB1" s="44" t="s">
        <v>309</v>
      </c>
      <c r="BC1" s="44" t="s">
        <v>310</v>
      </c>
      <c r="BD1" s="44" t="s">
        <v>305</v>
      </c>
      <c r="BE1" s="45" t="s">
        <v>311</v>
      </c>
      <c r="BF1" s="45" t="s">
        <v>312</v>
      </c>
      <c r="BG1" s="44" t="s">
        <v>307</v>
      </c>
      <c r="BH1" s="44" t="s">
        <v>308</v>
      </c>
      <c r="BI1" s="44" t="s">
        <v>313</v>
      </c>
      <c r="BJ1" s="44" t="s">
        <v>314</v>
      </c>
      <c r="BK1" s="44" t="s">
        <v>315</v>
      </c>
      <c r="BL1" s="44" t="s">
        <v>316</v>
      </c>
      <c r="BM1" s="44" t="s">
        <v>306</v>
      </c>
      <c r="BN1" s="44"/>
      <c r="BO1" s="44" t="s">
        <v>309</v>
      </c>
      <c r="BP1" s="44" t="s">
        <v>310</v>
      </c>
      <c r="BQ1" s="45" t="s">
        <v>312</v>
      </c>
      <c r="BT1" s="50" t="s">
        <v>317</v>
      </c>
      <c r="BU1" s="51" t="s">
        <v>318</v>
      </c>
      <c r="BV1" s="51" t="s">
        <v>319</v>
      </c>
      <c r="BW1" s="51" t="s">
        <v>320</v>
      </c>
      <c r="BX1" s="51" t="s">
        <v>321</v>
      </c>
      <c r="BY1" s="51" t="s">
        <v>322</v>
      </c>
      <c r="BZ1" s="51" t="s">
        <v>323</v>
      </c>
      <c r="CB1" s="51" t="s">
        <v>324</v>
      </c>
      <c r="CC1" s="51" t="s">
        <v>325</v>
      </c>
      <c r="CE1" s="51" t="s">
        <v>326</v>
      </c>
      <c r="CH1" s="51" t="s">
        <v>327</v>
      </c>
      <c r="CI1" s="51" t="s">
        <v>294</v>
      </c>
      <c r="CJ1" s="51" t="s">
        <v>302</v>
      </c>
      <c r="CK1" s="51" t="s">
        <v>328</v>
      </c>
      <c r="CN1" s="51" t="s">
        <v>329</v>
      </c>
      <c r="CO1" s="51" t="s">
        <v>330</v>
      </c>
      <c r="CP1" s="51" t="s">
        <v>331</v>
      </c>
      <c r="CR1" s="51" t="s">
        <v>332</v>
      </c>
      <c r="CS1" s="51" t="s">
        <v>333</v>
      </c>
      <c r="CW1" s="51" t="s">
        <v>334</v>
      </c>
      <c r="CX1" s="51" t="s">
        <v>335</v>
      </c>
      <c r="CY1" s="51" t="s">
        <v>336</v>
      </c>
      <c r="DA1" s="51" t="s">
        <v>337</v>
      </c>
      <c r="DB1" s="51" t="s">
        <v>338</v>
      </c>
      <c r="DD1" s="52" t="s">
        <v>339</v>
      </c>
    </row>
    <row r="2" spans="2:108" ht="23.5">
      <c r="B2" s="53" t="s">
        <v>340</v>
      </c>
      <c r="AD2" s="54">
        <f>ROW()</f>
        <v>2</v>
      </c>
      <c r="AF2" s="46" t="s">
        <v>341</v>
      </c>
      <c r="AG2" s="46" t="s">
        <v>342</v>
      </c>
      <c r="AI2" s="54" t="s">
        <v>343</v>
      </c>
      <c r="AJ2" s="54" t="s">
        <v>344</v>
      </c>
      <c r="AK2" s="54" t="b">
        <v>0</v>
      </c>
      <c r="AL2" s="54">
        <f>AD56</f>
        <v>56</v>
      </c>
      <c r="AM2" s="54" t="s">
        <v>81</v>
      </c>
      <c r="AN2" s="54">
        <f>AD60</f>
        <v>60</v>
      </c>
      <c r="AO2" s="54" t="s">
        <v>89</v>
      </c>
      <c r="AP2" s="54">
        <f>AD60</f>
        <v>60</v>
      </c>
      <c r="AR2" s="54" t="s">
        <v>343</v>
      </c>
      <c r="AS2" s="54" t="s">
        <v>345</v>
      </c>
      <c r="AT2" s="54" t="s">
        <v>346</v>
      </c>
      <c r="AU2" s="54">
        <v>0</v>
      </c>
      <c r="AV2" s="54" t="s">
        <v>81</v>
      </c>
      <c r="AW2" s="55" t="b">
        <v>0</v>
      </c>
      <c r="AY2" s="55" t="b">
        <v>0</v>
      </c>
      <c r="AZ2" s="55" t="b">
        <v>0</v>
      </c>
      <c r="BB2" s="54" t="s">
        <v>347</v>
      </c>
      <c r="BC2" s="54" t="s">
        <v>348</v>
      </c>
      <c r="BD2" s="55" t="b">
        <v>0</v>
      </c>
      <c r="BE2" s="54" t="str">
        <f>N12</f>
        <v>L15312JK2004PLC002444</v>
      </c>
      <c r="BF2" s="54" t="str">
        <f>""&amp;N12</f>
        <v>L15312JK2004PLC002444</v>
      </c>
      <c r="BG2" s="54" t="b">
        <v>0</v>
      </c>
      <c r="BH2" s="54" t="b">
        <v>0</v>
      </c>
      <c r="BK2" s="54" t="e">
        <f ca="1">_xlfn.FORMULATEXT(BE2)</f>
        <v>#N/A</v>
      </c>
      <c r="BL2" s="54" t="e">
        <f ca="1">_xlfn.FORMULATEXT(BE2)</f>
        <v>#N/A</v>
      </c>
      <c r="BO2" s="46" t="s">
        <v>349</v>
      </c>
      <c r="BP2" s="46" t="s">
        <v>348</v>
      </c>
      <c r="BQ2" s="46">
        <v>2</v>
      </c>
      <c r="BT2" s="54" t="s">
        <v>351</v>
      </c>
      <c r="BU2" s="54" t="s">
        <v>352</v>
      </c>
      <c r="BV2" s="54" t="s">
        <v>353</v>
      </c>
      <c r="BW2" s="54" t="s">
        <v>354</v>
      </c>
      <c r="BX2" s="54" t="s">
        <v>355</v>
      </c>
      <c r="BY2" s="54" t="s">
        <v>356</v>
      </c>
      <c r="BZ2" s="54" t="s">
        <v>357</v>
      </c>
      <c r="CB2" s="54" t="s">
        <v>354</v>
      </c>
      <c r="CC2" s="54" t="s">
        <v>351</v>
      </c>
      <c r="CE2" s="54" t="s">
        <v>358</v>
      </c>
      <c r="CH2" s="54" t="str">
        <f>ADDRESS(ROW(E120),COLUMN(E120),4)</f>
        <v>E120</v>
      </c>
      <c r="CI2" s="54" t="s">
        <v>359</v>
      </c>
      <c r="CJ2" s="54" t="s">
        <v>360</v>
      </c>
      <c r="CK2" s="56">
        <v>0</v>
      </c>
      <c r="CN2" s="54" t="s">
        <v>361</v>
      </c>
      <c r="CO2" s="54" t="s">
        <v>104</v>
      </c>
      <c r="CP2" s="54" t="s">
        <v>80</v>
      </c>
      <c r="CS2" s="54" t="s">
        <v>93</v>
      </c>
      <c r="CW2" s="57" t="s">
        <v>363</v>
      </c>
      <c r="CX2" s="54" t="s">
        <v>354</v>
      </c>
      <c r="CY2" s="54" t="s">
        <v>364</v>
      </c>
      <c r="DA2" s="54" t="s">
        <v>354</v>
      </c>
      <c r="DB2" s="54" t="s">
        <v>353</v>
      </c>
      <c r="DD2" s="54" t="s">
        <v>365</v>
      </c>
    </row>
    <row r="3" spans="2:108" ht="14.5" customHeight="1">
      <c r="B3" s="58" t="s">
        <v>366</v>
      </c>
      <c r="AD3" s="54">
        <f>ROW()</f>
        <v>3</v>
      </c>
      <c r="AF3" s="46" t="s">
        <v>367</v>
      </c>
      <c r="AG3" s="54" t="s">
        <v>368</v>
      </c>
      <c r="AI3" s="54" t="s">
        <v>369</v>
      </c>
      <c r="AJ3" s="54" t="s">
        <v>370</v>
      </c>
      <c r="AK3" s="54" t="b">
        <v>0</v>
      </c>
      <c r="AL3" s="54">
        <f>AD64</f>
        <v>64</v>
      </c>
      <c r="AM3" s="54" t="s">
        <v>81</v>
      </c>
      <c r="AN3" s="54">
        <f>AD65</f>
        <v>65</v>
      </c>
      <c r="AO3" s="54" t="s">
        <v>96</v>
      </c>
      <c r="AP3" s="54">
        <f>AD65</f>
        <v>65</v>
      </c>
      <c r="AR3" s="54" t="s">
        <v>343</v>
      </c>
      <c r="AS3" s="54" t="s">
        <v>371</v>
      </c>
      <c r="AT3" s="54" t="s">
        <v>346</v>
      </c>
      <c r="AU3" s="54">
        <v>0</v>
      </c>
      <c r="AV3" s="54" t="s">
        <v>83</v>
      </c>
      <c r="AW3" s="55" t="b">
        <v>0</v>
      </c>
      <c r="AY3" s="55" t="b">
        <v>1</v>
      </c>
      <c r="AZ3" s="55" t="b">
        <v>0</v>
      </c>
      <c r="BB3" s="54" t="s">
        <v>372</v>
      </c>
      <c r="BC3" s="54" t="s">
        <v>348</v>
      </c>
      <c r="BD3" s="55" t="b">
        <v>0</v>
      </c>
      <c r="BE3" s="54" t="str">
        <f>N14</f>
        <v>01/04/2025</v>
      </c>
      <c r="BF3" s="54" t="str">
        <f>""&amp;N14</f>
        <v>01/04/2025</v>
      </c>
      <c r="BG3" s="54" t="b">
        <v>0</v>
      </c>
      <c r="BH3" s="54" t="b">
        <v>0</v>
      </c>
      <c r="BK3" s="54" t="e">
        <f ca="1">_xlfn.FORMULATEXT(BE3)</f>
        <v>#N/A</v>
      </c>
      <c r="BL3" s="54" t="e">
        <f ca="1">_xlfn.FORMULATEXT(BE3)</f>
        <v>#N/A</v>
      </c>
      <c r="BO3" s="46" t="s">
        <v>373</v>
      </c>
      <c r="BP3" s="46" t="s">
        <v>348</v>
      </c>
      <c r="BQ3" s="46">
        <v>1334116</v>
      </c>
      <c r="BT3" s="54" t="s">
        <v>375</v>
      </c>
      <c r="BU3" s="54" t="s">
        <v>376</v>
      </c>
      <c r="BV3" s="54" t="s">
        <v>377</v>
      </c>
      <c r="BW3" s="54" t="s">
        <v>378</v>
      </c>
      <c r="BX3" s="54" t="s">
        <v>379</v>
      </c>
      <c r="BY3" s="54" t="s">
        <v>380</v>
      </c>
      <c r="BZ3" s="54" t="s">
        <v>381</v>
      </c>
      <c r="CB3" s="54" t="s">
        <v>358</v>
      </c>
      <c r="CC3" s="54" t="s">
        <v>375</v>
      </c>
      <c r="CE3" s="54" t="s">
        <v>382</v>
      </c>
      <c r="CH3" s="54" t="str">
        <f>ADDRESS(ROW(E121),COLUMN(E121),4)</f>
        <v>E121</v>
      </c>
      <c r="CI3" s="54" t="s">
        <v>359</v>
      </c>
      <c r="CJ3" s="54" t="s">
        <v>383</v>
      </c>
      <c r="CK3" s="56" t="s">
        <v>384</v>
      </c>
      <c r="CN3" s="54" t="s">
        <v>385</v>
      </c>
      <c r="CO3" s="54" t="s">
        <v>125</v>
      </c>
      <c r="CP3" s="54" t="s">
        <v>81</v>
      </c>
      <c r="CW3" s="57" t="s">
        <v>386</v>
      </c>
      <c r="CX3" s="54" t="s">
        <v>387</v>
      </c>
      <c r="CY3" s="54" t="s">
        <v>388</v>
      </c>
      <c r="DA3" s="54" t="s">
        <v>389</v>
      </c>
      <c r="DB3" s="54" t="s">
        <v>390</v>
      </c>
      <c r="DD3" s="59" t="s">
        <v>391</v>
      </c>
    </row>
    <row r="4" spans="2:108" ht="14.5" customHeight="1">
      <c r="B4" s="60" t="s">
        <v>392</v>
      </c>
      <c r="AD4" s="54">
        <f>ROW()</f>
        <v>4</v>
      </c>
      <c r="AF4" s="54" t="s">
        <v>393</v>
      </c>
      <c r="AG4" s="54" t="s">
        <v>394</v>
      </c>
      <c r="AI4" s="54" t="s">
        <v>395</v>
      </c>
      <c r="AJ4" s="54" t="s">
        <v>396</v>
      </c>
      <c r="AK4" s="54" t="b">
        <v>0</v>
      </c>
      <c r="AL4" s="54">
        <f>AD86</f>
        <v>86</v>
      </c>
      <c r="AM4" s="54" t="s">
        <v>81</v>
      </c>
      <c r="AN4" s="54">
        <f>AD101</f>
        <v>101</v>
      </c>
      <c r="AO4" s="54" t="s">
        <v>397</v>
      </c>
      <c r="AP4" s="54">
        <f>AD101</f>
        <v>101</v>
      </c>
      <c r="AR4" s="54" t="s">
        <v>343</v>
      </c>
      <c r="AS4" s="54" t="s">
        <v>398</v>
      </c>
      <c r="AT4" s="54" t="s">
        <v>346</v>
      </c>
      <c r="AU4" s="54">
        <v>0</v>
      </c>
      <c r="AV4" s="54" t="s">
        <v>86</v>
      </c>
      <c r="AW4" s="55" t="b">
        <v>0</v>
      </c>
      <c r="AY4" s="55" t="b">
        <v>1</v>
      </c>
      <c r="AZ4" s="55" t="b">
        <v>1</v>
      </c>
      <c r="BB4" s="54" t="s">
        <v>399</v>
      </c>
      <c r="BC4" s="54" t="s">
        <v>348</v>
      </c>
      <c r="BD4" s="55" t="b">
        <v>0</v>
      </c>
      <c r="BE4" s="54" t="str">
        <f>N16</f>
        <v>31/03/2026</v>
      </c>
      <c r="BF4" s="54" t="str">
        <f>""&amp;N16</f>
        <v>31/03/2026</v>
      </c>
      <c r="BG4" s="54" t="b">
        <v>0</v>
      </c>
      <c r="BH4" s="54" t="b">
        <v>0</v>
      </c>
      <c r="BK4" s="54" t="e">
        <f ca="1">_xlfn.FORMULATEXT(BE4)</f>
        <v>#N/A</v>
      </c>
      <c r="BL4" s="54" t="e">
        <f ca="1">_xlfn.FORMULATEXT(BE4)</f>
        <v>#N/A</v>
      </c>
      <c r="BO4" s="46" t="s">
        <v>400</v>
      </c>
      <c r="BP4" s="46" t="s">
        <v>348</v>
      </c>
      <c r="BQ4" s="46" t="s">
        <v>44</v>
      </c>
      <c r="BV4" s="54" t="s">
        <v>402</v>
      </c>
      <c r="BW4" s="54" t="s">
        <v>403</v>
      </c>
      <c r="BX4" s="54" t="s">
        <v>404</v>
      </c>
      <c r="BY4" s="54" t="s">
        <v>405</v>
      </c>
      <c r="BZ4" s="54" t="s">
        <v>406</v>
      </c>
      <c r="CB4" s="54" t="s">
        <v>378</v>
      </c>
      <c r="CC4" s="54" t="s">
        <v>407</v>
      </c>
      <c r="CE4" s="54" t="s">
        <v>408</v>
      </c>
      <c r="CH4" s="54" t="str">
        <f>ADDRESS(ROW(H120),COLUMN(H120),4)</f>
        <v>H120</v>
      </c>
      <c r="CI4" s="54" t="s">
        <v>359</v>
      </c>
      <c r="CJ4" s="54" t="s">
        <v>409</v>
      </c>
      <c r="CK4" s="54">
        <v>0</v>
      </c>
      <c r="CN4" s="54" t="s">
        <v>410</v>
      </c>
      <c r="CO4" s="54" t="s">
        <v>141</v>
      </c>
      <c r="CP4" s="54" t="s">
        <v>82</v>
      </c>
      <c r="CW4" s="57" t="s">
        <v>411</v>
      </c>
      <c r="CX4" s="54" t="s">
        <v>412</v>
      </c>
      <c r="CY4" s="54" t="s">
        <v>413</v>
      </c>
      <c r="DA4" s="54" t="s">
        <v>414</v>
      </c>
      <c r="DD4" s="61" t="s">
        <v>415</v>
      </c>
    </row>
    <row r="5" spans="2:108">
      <c r="AD5" s="54">
        <f>ROW()</f>
        <v>5</v>
      </c>
      <c r="AF5" s="54" t="s">
        <v>416</v>
      </c>
      <c r="AG5" s="54" t="s">
        <v>417</v>
      </c>
      <c r="AI5" s="54" t="s">
        <v>418</v>
      </c>
      <c r="AJ5" s="54" t="s">
        <v>419</v>
      </c>
      <c r="AK5" s="54" t="b">
        <v>0</v>
      </c>
      <c r="AL5" s="54">
        <f>AD107</f>
        <v>107</v>
      </c>
      <c r="AM5" s="54" t="s">
        <v>81</v>
      </c>
      <c r="AN5" s="54">
        <f>AD113</f>
        <v>113</v>
      </c>
      <c r="AO5" s="54" t="s">
        <v>98</v>
      </c>
      <c r="AP5" s="54">
        <f>AD113</f>
        <v>113</v>
      </c>
      <c r="AR5" s="54" t="s">
        <v>369</v>
      </c>
      <c r="AS5" s="54" t="s">
        <v>420</v>
      </c>
      <c r="AT5" s="54" t="s">
        <v>421</v>
      </c>
      <c r="AU5" s="54">
        <v>0</v>
      </c>
      <c r="AV5" s="54" t="s">
        <v>81</v>
      </c>
      <c r="AW5" s="55" t="b">
        <v>0</v>
      </c>
      <c r="AY5" s="55" t="b">
        <v>1</v>
      </c>
      <c r="AZ5" s="55" t="b">
        <v>0</v>
      </c>
      <c r="BB5" s="54" t="s">
        <v>422</v>
      </c>
      <c r="BC5" s="54" t="s">
        <v>423</v>
      </c>
      <c r="BD5" s="55" t="b">
        <v>0</v>
      </c>
      <c r="BE5" s="54" t="str">
        <f>IF(AA18=1,"Y","N")</f>
        <v>Y</v>
      </c>
      <c r="BF5" s="54" t="str">
        <f>BE5</f>
        <v>Y</v>
      </c>
      <c r="BG5" s="54" t="b">
        <v>0</v>
      </c>
      <c r="BH5" s="54" t="b">
        <v>0</v>
      </c>
      <c r="BJ5" s="54">
        <f>AA18</f>
        <v>1</v>
      </c>
      <c r="BK5" s="54" t="e">
        <f ca="1">_xlfn.FORMULATEXT(BJ5)</f>
        <v>#N/A</v>
      </c>
      <c r="BL5" s="54" t="s">
        <v>424</v>
      </c>
      <c r="BO5" s="46" t="s">
        <v>425</v>
      </c>
      <c r="BP5" s="46" t="s">
        <v>348</v>
      </c>
      <c r="BQ5" s="46" t="s">
        <v>426</v>
      </c>
      <c r="BW5" s="54" t="s">
        <v>427</v>
      </c>
      <c r="BZ5" s="54" t="s">
        <v>428</v>
      </c>
      <c r="CB5" s="54" t="s">
        <v>403</v>
      </c>
      <c r="CH5" s="54" t="str">
        <f>ADDRESS(ROW(H121),COLUMN(H121),4)</f>
        <v>H121</v>
      </c>
      <c r="CI5" s="54" t="s">
        <v>359</v>
      </c>
      <c r="CJ5" s="54" t="s">
        <v>429</v>
      </c>
      <c r="CK5" s="56" t="s">
        <v>384</v>
      </c>
      <c r="CN5" s="54" t="s">
        <v>430</v>
      </c>
      <c r="CO5" s="54" t="s">
        <v>106</v>
      </c>
      <c r="CP5" s="54" t="s">
        <v>83</v>
      </c>
      <c r="CW5" s="57" t="s">
        <v>391</v>
      </c>
      <c r="CX5" s="54" t="s">
        <v>431</v>
      </c>
      <c r="DA5" s="54" t="s">
        <v>432</v>
      </c>
    </row>
    <row r="6" spans="2:108" ht="16.5" customHeight="1">
      <c r="B6" s="60" t="s">
        <v>433</v>
      </c>
      <c r="AD6" s="54">
        <f>ROW()</f>
        <v>6</v>
      </c>
      <c r="AF6" s="62" t="s">
        <v>434</v>
      </c>
      <c r="AG6" s="62" t="s">
        <v>435</v>
      </c>
      <c r="AI6" s="54" t="s">
        <v>359</v>
      </c>
      <c r="AJ6" s="54" t="s">
        <v>436</v>
      </c>
      <c r="AK6" s="54" t="b">
        <v>1</v>
      </c>
      <c r="AL6" s="54">
        <f>AD125</f>
        <v>125</v>
      </c>
      <c r="AM6" s="54" t="s">
        <v>81</v>
      </c>
      <c r="AN6" s="54">
        <f>AD129</f>
        <v>129</v>
      </c>
      <c r="AO6" s="54" t="s">
        <v>96</v>
      </c>
      <c r="AP6" s="54">
        <f>AD130</f>
        <v>130</v>
      </c>
      <c r="AR6" s="54" t="s">
        <v>369</v>
      </c>
      <c r="AS6" s="54" t="s">
        <v>437</v>
      </c>
      <c r="AT6" s="54" t="s">
        <v>421</v>
      </c>
      <c r="AU6" s="54">
        <v>0</v>
      </c>
      <c r="AV6" s="54" t="s">
        <v>85</v>
      </c>
      <c r="AW6" s="55" t="b">
        <v>0</v>
      </c>
      <c r="AY6" s="55" t="b">
        <v>1</v>
      </c>
      <c r="AZ6" s="55" t="b">
        <v>1</v>
      </c>
      <c r="BB6" s="54" t="s">
        <v>438</v>
      </c>
      <c r="BC6" s="54" t="s">
        <v>348</v>
      </c>
      <c r="BD6" s="55" t="b">
        <v>0</v>
      </c>
      <c r="BE6" s="54">
        <f>N20</f>
        <v>0</v>
      </c>
      <c r="BF6" s="54" t="str">
        <f>""&amp;N20</f>
        <v/>
      </c>
      <c r="BG6" s="54" t="b">
        <v>0</v>
      </c>
      <c r="BH6" s="54" t="b">
        <v>0</v>
      </c>
      <c r="BK6" s="54" t="e">
        <f ca="1">_xlfn.FORMULATEXT(BE6)</f>
        <v>#N/A</v>
      </c>
      <c r="BL6" s="54" t="e">
        <f ca="1">_xlfn.FORMULATEXT(BE6)</f>
        <v>#N/A</v>
      </c>
      <c r="BO6" s="15" t="s">
        <v>439</v>
      </c>
      <c r="BP6" s="46" t="s">
        <v>348</v>
      </c>
      <c r="BQ6" s="54">
        <v>23</v>
      </c>
      <c r="BW6" s="54" t="s">
        <v>440</v>
      </c>
      <c r="BZ6" s="54" t="s">
        <v>441</v>
      </c>
      <c r="CB6" s="54" t="s">
        <v>427</v>
      </c>
      <c r="CH6" s="54" t="str">
        <f>ADDRESS(ROW(K120),COLUMN(K120),4)</f>
        <v>K120</v>
      </c>
      <c r="CI6" s="54" t="s">
        <v>359</v>
      </c>
      <c r="CJ6" s="54" t="s">
        <v>442</v>
      </c>
      <c r="CK6" s="54">
        <v>0</v>
      </c>
      <c r="CN6" s="54" t="s">
        <v>443</v>
      </c>
      <c r="CO6" s="54" t="s">
        <v>127</v>
      </c>
      <c r="CP6" s="54" t="s">
        <v>84</v>
      </c>
      <c r="CX6" s="54" t="s">
        <v>427</v>
      </c>
    </row>
    <row r="7" spans="2:108">
      <c r="AD7" s="54">
        <f>ROW()</f>
        <v>7</v>
      </c>
      <c r="AF7" s="54" t="s">
        <v>444</v>
      </c>
      <c r="AG7" s="54" t="s">
        <v>445</v>
      </c>
      <c r="AI7" s="54" t="s">
        <v>446</v>
      </c>
      <c r="AJ7" s="54" t="s">
        <v>447</v>
      </c>
      <c r="AK7" s="54" t="b">
        <v>1</v>
      </c>
      <c r="AL7" s="54">
        <f>AD139</f>
        <v>139</v>
      </c>
      <c r="AM7" s="54" t="s">
        <v>81</v>
      </c>
      <c r="AN7" s="54">
        <f>AD143</f>
        <v>143</v>
      </c>
      <c r="AO7" s="54" t="s">
        <v>96</v>
      </c>
      <c r="AP7" s="54">
        <f>AD144</f>
        <v>144</v>
      </c>
      <c r="AR7" s="54" t="s">
        <v>369</v>
      </c>
      <c r="AS7" s="54" t="s">
        <v>448</v>
      </c>
      <c r="AT7" s="54" t="s">
        <v>421</v>
      </c>
      <c r="AU7" s="54">
        <v>0</v>
      </c>
      <c r="AV7" s="54" t="s">
        <v>89</v>
      </c>
      <c r="AW7" s="55" t="b">
        <v>0</v>
      </c>
      <c r="AY7" s="55" t="b">
        <v>1</v>
      </c>
      <c r="AZ7" s="55" t="b">
        <v>1</v>
      </c>
      <c r="BB7" s="54" t="s">
        <v>449</v>
      </c>
      <c r="BC7" s="54" t="s">
        <v>348</v>
      </c>
      <c r="BD7" s="55" t="b">
        <v>0</v>
      </c>
      <c r="BE7" s="54" t="str">
        <f>F24</f>
        <v>SARVESHWAR FOODS LIMITED</v>
      </c>
      <c r="BF7" s="54" t="str">
        <f>""&amp;F24</f>
        <v>SARVESHWAR FOODS LIMITED</v>
      </c>
      <c r="BG7" s="54" t="b">
        <v>0</v>
      </c>
      <c r="BH7" s="54" t="b">
        <v>0</v>
      </c>
      <c r="BK7" s="54" t="e">
        <f ca="1">_xlfn.FORMULATEXT(BE7)</f>
        <v>#N/A</v>
      </c>
      <c r="BL7" s="54" t="e">
        <f ca="1">_xlfn.FORMULATEXT(BE7)</f>
        <v>#N/A</v>
      </c>
      <c r="BO7" s="15" t="s">
        <v>450</v>
      </c>
      <c r="BP7" s="46" t="s">
        <v>348</v>
      </c>
      <c r="BQ7" s="54">
        <v>110</v>
      </c>
      <c r="CB7" s="54" t="s">
        <v>440</v>
      </c>
      <c r="CH7" s="54" t="str">
        <f>ADDRESS(ROW(K121),COLUMN(K121),4)</f>
        <v>K121</v>
      </c>
      <c r="CI7" s="54" t="s">
        <v>359</v>
      </c>
      <c r="CJ7" s="54" t="s">
        <v>451</v>
      </c>
      <c r="CK7" s="56" t="s">
        <v>384</v>
      </c>
      <c r="CN7" s="54" t="s">
        <v>452</v>
      </c>
      <c r="CO7" s="54" t="s">
        <v>143</v>
      </c>
      <c r="CP7" s="54" t="s">
        <v>85</v>
      </c>
      <c r="CX7" s="54" t="s">
        <v>453</v>
      </c>
    </row>
    <row r="8" spans="2:108">
      <c r="B8" s="63" t="s">
        <v>454</v>
      </c>
      <c r="AD8" s="54">
        <f>ROW()</f>
        <v>8</v>
      </c>
      <c r="AF8" s="54" t="s">
        <v>455</v>
      </c>
      <c r="AG8" s="54" t="s">
        <v>456</v>
      </c>
      <c r="AI8" s="54" t="s">
        <v>457</v>
      </c>
      <c r="AJ8" s="54" t="s">
        <v>458</v>
      </c>
      <c r="AK8" s="54" t="b">
        <v>0</v>
      </c>
      <c r="AL8" s="54">
        <f>AD211</f>
        <v>211</v>
      </c>
      <c r="AM8" s="54" t="s">
        <v>81</v>
      </c>
      <c r="AN8" s="54">
        <f>AD212</f>
        <v>212</v>
      </c>
      <c r="AO8" s="54" t="s">
        <v>96</v>
      </c>
      <c r="AP8" s="54">
        <f>AD212</f>
        <v>212</v>
      </c>
      <c r="AR8" s="54" t="s">
        <v>369</v>
      </c>
      <c r="AS8" s="54" t="s">
        <v>459</v>
      </c>
      <c r="AT8" s="54" t="s">
        <v>421</v>
      </c>
      <c r="AU8" s="54">
        <v>0</v>
      </c>
      <c r="AV8" s="54" t="s">
        <v>93</v>
      </c>
      <c r="AW8" s="55" t="b">
        <v>0</v>
      </c>
      <c r="AY8" s="55" t="b">
        <v>1</v>
      </c>
      <c r="AZ8" s="55" t="b">
        <v>0</v>
      </c>
      <c r="BB8" s="54" t="s">
        <v>460</v>
      </c>
      <c r="BC8" s="54" t="s">
        <v>461</v>
      </c>
      <c r="BD8" s="55" t="b">
        <v>0</v>
      </c>
      <c r="BE8" s="64"/>
      <c r="BG8" s="54" t="b">
        <v>0</v>
      </c>
      <c r="BH8" s="54" t="b">
        <v>0</v>
      </c>
      <c r="BK8" s="54" t="s">
        <v>463</v>
      </c>
      <c r="BL8" s="54" t="s">
        <v>463</v>
      </c>
      <c r="BO8" s="65" t="s">
        <v>464</v>
      </c>
      <c r="BP8" s="65" t="s">
        <v>348</v>
      </c>
      <c r="BQ8" s="65" t="s">
        <v>465</v>
      </c>
      <c r="CB8" s="54" t="s">
        <v>382</v>
      </c>
      <c r="CH8" s="54" t="str">
        <f>ADDRESS(ROW(N120),COLUMN(N120),4)</f>
        <v>N120</v>
      </c>
      <c r="CI8" s="54" t="s">
        <v>359</v>
      </c>
      <c r="CJ8" s="54" t="s">
        <v>466</v>
      </c>
      <c r="CK8" s="54">
        <v>0</v>
      </c>
      <c r="CN8" s="54" t="s">
        <v>467</v>
      </c>
      <c r="CO8" s="54" t="s">
        <v>157</v>
      </c>
      <c r="CP8" s="54" t="s">
        <v>86</v>
      </c>
      <c r="CX8" s="54" t="s">
        <v>382</v>
      </c>
    </row>
    <row r="9" spans="2:108">
      <c r="AD9" s="54">
        <f>ROW()</f>
        <v>9</v>
      </c>
      <c r="AF9" s="54" t="s">
        <v>468</v>
      </c>
      <c r="AG9" s="54" t="s">
        <v>469</v>
      </c>
      <c r="AI9" s="54" t="s">
        <v>470</v>
      </c>
      <c r="AJ9" s="54" t="s">
        <v>471</v>
      </c>
      <c r="AK9" s="54" t="b">
        <v>0</v>
      </c>
      <c r="AL9" s="54">
        <f>AD215</f>
        <v>215</v>
      </c>
      <c r="AM9" s="54" t="s">
        <v>81</v>
      </c>
      <c r="AN9" s="54">
        <f>AD216</f>
        <v>216</v>
      </c>
      <c r="AO9" s="54" t="s">
        <v>98</v>
      </c>
      <c r="AP9" s="54">
        <f>AD216</f>
        <v>216</v>
      </c>
      <c r="AR9" s="54" t="s">
        <v>395</v>
      </c>
      <c r="AS9" s="54" t="s">
        <v>345</v>
      </c>
      <c r="AT9" s="54" t="s">
        <v>472</v>
      </c>
      <c r="AU9" s="54">
        <v>0</v>
      </c>
      <c r="AV9" s="54" t="s">
        <v>81</v>
      </c>
      <c r="AW9" s="55" t="b">
        <v>0</v>
      </c>
      <c r="AY9" s="55" t="b">
        <v>0</v>
      </c>
      <c r="AZ9" s="55" t="b">
        <v>0</v>
      </c>
      <c r="BB9" s="54" t="s">
        <v>473</v>
      </c>
      <c r="BC9" s="54" t="s">
        <v>348</v>
      </c>
      <c r="BD9" s="55" t="b">
        <v>0</v>
      </c>
      <c r="BE9" s="56" t="str">
        <f>F26</f>
        <v>32.6514</v>
      </c>
      <c r="BF9" s="54" t="str">
        <f>""&amp;F26</f>
        <v>32.6514</v>
      </c>
      <c r="BG9" s="54" t="b">
        <v>1</v>
      </c>
      <c r="BH9" s="54" t="b">
        <v>1</v>
      </c>
      <c r="BK9" s="54" t="e">
        <f ca="1">_xlfn.FORMULATEXT(BE9)</f>
        <v>#N/A</v>
      </c>
      <c r="BL9" s="54" t="e">
        <f ca="1">_xlfn.FORMULATEXT(BE9)</f>
        <v>#N/A</v>
      </c>
      <c r="CB9" s="54" t="s">
        <v>408</v>
      </c>
      <c r="CH9" s="54" t="str">
        <f>ADDRESS(ROW(N121),COLUMN(N121),4)</f>
        <v>N121</v>
      </c>
      <c r="CI9" s="54" t="s">
        <v>359</v>
      </c>
      <c r="CJ9" s="54" t="s">
        <v>474</v>
      </c>
      <c r="CK9" s="56" t="s">
        <v>384</v>
      </c>
      <c r="CN9" s="54" t="s">
        <v>475</v>
      </c>
      <c r="CO9" s="54" t="s">
        <v>167</v>
      </c>
      <c r="CP9" s="54" t="s">
        <v>87</v>
      </c>
      <c r="CX9" s="54" t="s">
        <v>408</v>
      </c>
    </row>
    <row r="10" spans="2:108">
      <c r="B10" s="66" t="s">
        <v>476</v>
      </c>
      <c r="AD10" s="54">
        <f>ROW()</f>
        <v>10</v>
      </c>
      <c r="AF10" s="54" t="s">
        <v>477</v>
      </c>
      <c r="AG10" s="54" t="s">
        <v>478</v>
      </c>
      <c r="AI10" s="54" t="s">
        <v>479</v>
      </c>
      <c r="AJ10" s="54" t="s">
        <v>480</v>
      </c>
      <c r="AK10" s="54" t="b">
        <v>0</v>
      </c>
      <c r="AL10" s="54">
        <f>AD223</f>
        <v>223</v>
      </c>
      <c r="AM10" s="54" t="s">
        <v>81</v>
      </c>
      <c r="AN10" s="54">
        <f>AD224</f>
        <v>224</v>
      </c>
      <c r="AO10" s="54" t="s">
        <v>96</v>
      </c>
      <c r="AP10" s="54">
        <f>AD224</f>
        <v>224</v>
      </c>
      <c r="AR10" s="54" t="s">
        <v>395</v>
      </c>
      <c r="AS10" s="54" t="s">
        <v>481</v>
      </c>
      <c r="AT10" s="54" t="s">
        <v>472</v>
      </c>
      <c r="AU10" s="54">
        <v>0</v>
      </c>
      <c r="AV10" s="54" t="s">
        <v>83</v>
      </c>
      <c r="AW10" s="55" t="b">
        <v>0</v>
      </c>
      <c r="AY10" s="55" t="b">
        <v>1</v>
      </c>
      <c r="AZ10" s="55" t="b">
        <v>0</v>
      </c>
      <c r="BB10" s="54" t="s">
        <v>482</v>
      </c>
      <c r="BC10" s="54" t="s">
        <v>348</v>
      </c>
      <c r="BD10" s="55" t="b">
        <v>0</v>
      </c>
      <c r="BE10" s="54" t="str">
        <f>F27</f>
        <v>74.8746</v>
      </c>
      <c r="BF10" s="54" t="str">
        <f>""&amp;F27</f>
        <v>74.8746</v>
      </c>
      <c r="BG10" s="54" t="b">
        <v>1</v>
      </c>
      <c r="BH10" s="54" t="b">
        <v>1</v>
      </c>
      <c r="BK10" s="54" t="e">
        <f ca="1">_xlfn.FORMULATEXT(BE10)</f>
        <v>#N/A</v>
      </c>
      <c r="BL10" s="54" t="e">
        <f ca="1">_xlfn.FORMULATEXT(BE10)</f>
        <v>#N/A</v>
      </c>
      <c r="CB10" s="54" t="s">
        <v>353</v>
      </c>
      <c r="CH10" s="54" t="str">
        <f>ADDRESS(ROW(E134),COLUMN(E134),4)</f>
        <v>E134</v>
      </c>
      <c r="CI10" s="54" t="s">
        <v>446</v>
      </c>
      <c r="CJ10" s="54" t="s">
        <v>360</v>
      </c>
      <c r="CK10" s="54">
        <v>0</v>
      </c>
      <c r="CN10" s="54" t="s">
        <v>483</v>
      </c>
      <c r="CO10" s="54" t="s">
        <v>107</v>
      </c>
      <c r="CP10" s="54" t="s">
        <v>88</v>
      </c>
      <c r="CX10" s="54" t="s">
        <v>353</v>
      </c>
    </row>
    <row r="11" spans="2:108">
      <c r="AD11" s="54">
        <f>ROW()</f>
        <v>11</v>
      </c>
      <c r="AF11" s="54" t="s">
        <v>484</v>
      </c>
      <c r="AG11" s="54" t="s">
        <v>485</v>
      </c>
      <c r="AI11" s="54" t="s">
        <v>486</v>
      </c>
      <c r="AJ11" s="54" t="s">
        <v>487</v>
      </c>
      <c r="AK11" s="54" t="b">
        <v>0</v>
      </c>
      <c r="AL11" s="54">
        <f>AD227</f>
        <v>227</v>
      </c>
      <c r="AM11" s="54" t="s">
        <v>81</v>
      </c>
      <c r="AN11" s="54">
        <f>AD228</f>
        <v>228</v>
      </c>
      <c r="AO11" s="54" t="s">
        <v>98</v>
      </c>
      <c r="AP11" s="54">
        <f>AD228</f>
        <v>228</v>
      </c>
      <c r="AR11" s="54" t="s">
        <v>395</v>
      </c>
      <c r="AS11" s="54" t="s">
        <v>488</v>
      </c>
      <c r="AT11" s="54" t="s">
        <v>472</v>
      </c>
      <c r="AU11" s="54">
        <v>0</v>
      </c>
      <c r="AV11" s="54" t="s">
        <v>86</v>
      </c>
      <c r="AW11" s="55" t="b">
        <v>0</v>
      </c>
      <c r="AY11" s="55" t="b">
        <v>1</v>
      </c>
      <c r="AZ11" s="55" t="b">
        <v>1</v>
      </c>
      <c r="BB11" s="54" t="s">
        <v>489</v>
      </c>
      <c r="BC11" s="54" t="s">
        <v>348</v>
      </c>
      <c r="BD11" s="55" t="b">
        <v>0</v>
      </c>
      <c r="BE11" s="54" t="str">
        <f>J24</f>
        <v>SARVESHWAR FOODS LIMITED</v>
      </c>
      <c r="BF11" s="54" t="str">
        <f>""&amp;J24</f>
        <v>SARVESHWAR FOODS LIMITED</v>
      </c>
      <c r="BG11" s="54" t="b">
        <v>1</v>
      </c>
      <c r="BH11" s="54" t="b">
        <v>0</v>
      </c>
      <c r="BK11" s="54" t="e">
        <f ca="1">_xlfn.FORMULATEXT(BE11)</f>
        <v>#N/A</v>
      </c>
      <c r="BL11" s="54" t="e">
        <f ca="1">_xlfn.FORMULATEXT(BE11)</f>
        <v>#N/A</v>
      </c>
      <c r="CB11" s="54" t="s">
        <v>377</v>
      </c>
      <c r="CH11" s="54" t="str">
        <f>ADDRESS(ROW(E135),COLUMN(E135),4)</f>
        <v>E135</v>
      </c>
      <c r="CI11" s="54" t="s">
        <v>446</v>
      </c>
      <c r="CJ11" s="54" t="s">
        <v>383</v>
      </c>
      <c r="CK11" s="56" t="s">
        <v>384</v>
      </c>
      <c r="CN11" s="54" t="s">
        <v>490</v>
      </c>
      <c r="CO11" s="54" t="s">
        <v>128</v>
      </c>
      <c r="CP11" s="54" t="s">
        <v>89</v>
      </c>
      <c r="CX11" s="54" t="s">
        <v>377</v>
      </c>
    </row>
    <row r="12" spans="2:108">
      <c r="B12" s="60" t="s">
        <v>491</v>
      </c>
      <c r="N12" s="229" t="s">
        <v>492</v>
      </c>
      <c r="O12" s="230"/>
      <c r="P12" s="134"/>
      <c r="AD12" s="54">
        <f>ROW()</f>
        <v>12</v>
      </c>
      <c r="AF12" s="54" t="s">
        <v>493</v>
      </c>
      <c r="AG12" s="54" t="s">
        <v>494</v>
      </c>
      <c r="AI12" s="54" t="s">
        <v>495</v>
      </c>
      <c r="AJ12" s="54" t="s">
        <v>496</v>
      </c>
      <c r="AK12" s="54" t="b">
        <v>0</v>
      </c>
      <c r="AL12" s="54">
        <f>AD235</f>
        <v>235</v>
      </c>
      <c r="AM12" s="54" t="s">
        <v>81</v>
      </c>
      <c r="AN12" s="54">
        <f>AD236</f>
        <v>236</v>
      </c>
      <c r="AO12" s="54" t="s">
        <v>96</v>
      </c>
      <c r="AP12" s="54">
        <f>AD236</f>
        <v>236</v>
      </c>
      <c r="AR12" s="54" t="s">
        <v>395</v>
      </c>
      <c r="AS12" s="54" t="s">
        <v>497</v>
      </c>
      <c r="AT12" s="54" t="s">
        <v>472</v>
      </c>
      <c r="AU12" s="54">
        <v>0</v>
      </c>
      <c r="AV12" s="54" t="s">
        <v>90</v>
      </c>
      <c r="AW12" s="55" t="b">
        <v>0</v>
      </c>
      <c r="AY12" s="55" t="b">
        <v>1</v>
      </c>
      <c r="AZ12" s="55" t="b">
        <v>0</v>
      </c>
      <c r="BB12" s="54" t="s">
        <v>498</v>
      </c>
      <c r="BC12" s="54" t="s">
        <v>461</v>
      </c>
      <c r="BD12" s="55" t="b">
        <v>0</v>
      </c>
      <c r="BG12" s="54" t="b">
        <v>0</v>
      </c>
      <c r="BH12" s="54" t="b">
        <v>0</v>
      </c>
      <c r="BK12" s="54" t="s">
        <v>463</v>
      </c>
      <c r="BL12" s="54" t="s">
        <v>463</v>
      </c>
      <c r="CB12" s="54" t="s">
        <v>402</v>
      </c>
      <c r="CH12" s="54" t="str">
        <f>ADDRESS(ROW(H134),COLUMN(H134),4)</f>
        <v>H134</v>
      </c>
      <c r="CI12" s="54" t="s">
        <v>446</v>
      </c>
      <c r="CJ12" s="54" t="s">
        <v>409</v>
      </c>
      <c r="CK12" s="54">
        <v>0</v>
      </c>
      <c r="CN12" s="54" t="s">
        <v>500</v>
      </c>
      <c r="CO12" s="54" t="s">
        <v>144</v>
      </c>
      <c r="CP12" s="54" t="s">
        <v>90</v>
      </c>
      <c r="CX12" s="54" t="s">
        <v>402</v>
      </c>
    </row>
    <row r="13" spans="2:108">
      <c r="AD13" s="54">
        <f>ROW()</f>
        <v>13</v>
      </c>
      <c r="AF13" s="54" t="s">
        <v>501</v>
      </c>
      <c r="AG13" s="54" t="s">
        <v>502</v>
      </c>
      <c r="AI13" s="54" t="s">
        <v>503</v>
      </c>
      <c r="AJ13" s="54" t="s">
        <v>504</v>
      </c>
      <c r="AK13" s="54" t="b">
        <v>0</v>
      </c>
      <c r="AL13" s="54">
        <f>AD239</f>
        <v>239</v>
      </c>
      <c r="AM13" s="54" t="s">
        <v>81</v>
      </c>
      <c r="AN13" s="54">
        <f>AD240</f>
        <v>240</v>
      </c>
      <c r="AO13" s="54" t="s">
        <v>98</v>
      </c>
      <c r="AP13" s="54">
        <f>AD240</f>
        <v>240</v>
      </c>
      <c r="AR13" s="54" t="s">
        <v>395</v>
      </c>
      <c r="AS13" s="54" t="s">
        <v>505</v>
      </c>
      <c r="AT13" s="54" t="s">
        <v>472</v>
      </c>
      <c r="AU13" s="54">
        <v>0</v>
      </c>
      <c r="AV13" s="54" t="s">
        <v>93</v>
      </c>
      <c r="AW13" s="55" t="b">
        <v>0</v>
      </c>
      <c r="AY13" s="55" t="b">
        <v>1</v>
      </c>
      <c r="AZ13" s="55" t="b">
        <v>1</v>
      </c>
      <c r="BB13" s="54" t="s">
        <v>506</v>
      </c>
      <c r="BC13" s="54" t="s">
        <v>348</v>
      </c>
      <c r="BD13" s="55" t="b">
        <v>0</v>
      </c>
      <c r="BE13" s="54" t="str">
        <f>J26</f>
        <v>32.6514</v>
      </c>
      <c r="BF13" s="54" t="str">
        <f>""&amp;J26</f>
        <v>32.6514</v>
      </c>
      <c r="BG13" s="54" t="b">
        <v>1</v>
      </c>
      <c r="BH13" s="54" t="b">
        <v>0</v>
      </c>
      <c r="BK13" s="54" t="e">
        <f t="shared" ref="BK13:BK22" ca="1" si="0">_xlfn.FORMULATEXT(BE13)</f>
        <v>#N/A</v>
      </c>
      <c r="BL13" s="54" t="e">
        <f t="shared" ref="BL13:BL22" ca="1" si="1">_xlfn.FORMULATEXT(BE13)</f>
        <v>#N/A</v>
      </c>
      <c r="CH13" s="54" t="str">
        <f>ADDRESS(ROW(H135),COLUMN(H135),4)</f>
        <v>H135</v>
      </c>
      <c r="CI13" s="54" t="s">
        <v>446</v>
      </c>
      <c r="CJ13" s="54" t="s">
        <v>429</v>
      </c>
      <c r="CK13" s="56" t="s">
        <v>384</v>
      </c>
      <c r="CN13" s="54" t="s">
        <v>507</v>
      </c>
      <c r="CO13" s="54" t="s">
        <v>158</v>
      </c>
      <c r="CP13" s="54" t="s">
        <v>91</v>
      </c>
    </row>
    <row r="14" spans="2:108">
      <c r="B14" s="60" t="s">
        <v>508</v>
      </c>
      <c r="N14" s="229" t="s">
        <v>509</v>
      </c>
      <c r="O14" s="230"/>
      <c r="P14" s="134"/>
      <c r="AD14" s="54">
        <f>ROW()</f>
        <v>14</v>
      </c>
      <c r="AF14" s="54" t="s">
        <v>510</v>
      </c>
      <c r="AG14" s="54" t="s">
        <v>511</v>
      </c>
      <c r="AI14" s="54" t="s">
        <v>512</v>
      </c>
      <c r="AJ14" s="54" t="s">
        <v>513</v>
      </c>
      <c r="AK14" s="54" t="b">
        <v>0</v>
      </c>
      <c r="AL14" s="54">
        <f>AD253</f>
        <v>253</v>
      </c>
      <c r="AM14" s="54" t="s">
        <v>81</v>
      </c>
      <c r="AN14" s="54">
        <f>AD273</f>
        <v>273</v>
      </c>
      <c r="AO14" s="54" t="s">
        <v>96</v>
      </c>
      <c r="AP14" s="54">
        <f>AD273</f>
        <v>273</v>
      </c>
      <c r="AR14" s="54" t="s">
        <v>395</v>
      </c>
      <c r="AS14" s="54" t="s">
        <v>514</v>
      </c>
      <c r="AT14" s="54" t="s">
        <v>472</v>
      </c>
      <c r="AU14" s="54">
        <v>0</v>
      </c>
      <c r="AV14" s="54" t="s">
        <v>97</v>
      </c>
      <c r="AW14" s="55" t="b">
        <v>1</v>
      </c>
      <c r="AY14" s="55" t="b">
        <v>1</v>
      </c>
      <c r="AZ14" s="55" t="b">
        <v>0</v>
      </c>
      <c r="BB14" s="54" t="s">
        <v>515</v>
      </c>
      <c r="BC14" s="54" t="s">
        <v>348</v>
      </c>
      <c r="BD14" s="55" t="b">
        <v>0</v>
      </c>
      <c r="BE14" s="54" t="str">
        <f>J27</f>
        <v>74.8746</v>
      </c>
      <c r="BF14" s="54" t="str">
        <f>""&amp;J27</f>
        <v>74.8746</v>
      </c>
      <c r="BG14" s="54" t="b">
        <v>1</v>
      </c>
      <c r="BH14" s="54" t="b">
        <v>0</v>
      </c>
      <c r="BK14" s="54" t="e">
        <f t="shared" ca="1" si="0"/>
        <v>#N/A</v>
      </c>
      <c r="BL14" s="54" t="e">
        <f t="shared" ca="1" si="1"/>
        <v>#N/A</v>
      </c>
      <c r="CH14" s="54" t="str">
        <f>ADDRESS(ROW(K134),COLUMN(K134),4)</f>
        <v>K134</v>
      </c>
      <c r="CI14" s="54" t="s">
        <v>446</v>
      </c>
      <c r="CJ14" s="54" t="s">
        <v>442</v>
      </c>
      <c r="CK14" s="54">
        <v>0</v>
      </c>
      <c r="CN14" s="54" t="s">
        <v>516</v>
      </c>
      <c r="CO14" s="54" t="s">
        <v>168</v>
      </c>
      <c r="CP14" s="54" t="s">
        <v>92</v>
      </c>
    </row>
    <row r="15" spans="2:108">
      <c r="AD15" s="54">
        <f>ROW()</f>
        <v>15</v>
      </c>
      <c r="AF15" s="54" t="s">
        <v>517</v>
      </c>
      <c r="AG15" s="54" t="s">
        <v>518</v>
      </c>
      <c r="AI15" s="54" t="s">
        <v>519</v>
      </c>
      <c r="AJ15" s="54" t="s">
        <v>520</v>
      </c>
      <c r="AK15" s="54" t="b">
        <v>0</v>
      </c>
      <c r="AL15" s="54">
        <f>AD345</f>
        <v>345</v>
      </c>
      <c r="AM15" s="54" t="s">
        <v>81</v>
      </c>
      <c r="AN15" s="54">
        <f>AD370</f>
        <v>370</v>
      </c>
      <c r="AO15" s="54" t="s">
        <v>397</v>
      </c>
      <c r="AP15" s="54">
        <f>AD370</f>
        <v>370</v>
      </c>
      <c r="AR15" s="54" t="s">
        <v>418</v>
      </c>
      <c r="AS15" s="54" t="s">
        <v>345</v>
      </c>
      <c r="AT15" s="54" t="s">
        <v>521</v>
      </c>
      <c r="AU15" s="54">
        <v>0</v>
      </c>
      <c r="AV15" s="54" t="s">
        <v>81</v>
      </c>
      <c r="AW15" s="55" t="b">
        <v>0</v>
      </c>
      <c r="AY15" s="55" t="b">
        <v>1</v>
      </c>
      <c r="AZ15" s="55" t="b">
        <v>1</v>
      </c>
      <c r="BB15" s="54" t="s">
        <v>522</v>
      </c>
      <c r="BC15" s="54" t="s">
        <v>348</v>
      </c>
      <c r="BD15" s="55" t="b">
        <v>0</v>
      </c>
      <c r="BE15" s="54" t="str">
        <f>N29</f>
        <v>AAJCS7635R</v>
      </c>
      <c r="BF15" s="54" t="str">
        <f>""&amp;N29</f>
        <v>AAJCS7635R</v>
      </c>
      <c r="BG15" s="54" t="b">
        <v>0</v>
      </c>
      <c r="BH15" s="54" t="b">
        <v>0</v>
      </c>
      <c r="BK15" s="54" t="e">
        <f t="shared" ca="1" si="0"/>
        <v>#N/A</v>
      </c>
      <c r="BL15" s="54" t="e">
        <f t="shared" ca="1" si="1"/>
        <v>#N/A</v>
      </c>
      <c r="CH15" s="54" t="str">
        <f>ADDRESS(ROW(K135),COLUMN(K135),4)</f>
        <v>K135</v>
      </c>
      <c r="CI15" s="54" t="s">
        <v>446</v>
      </c>
      <c r="CJ15" s="54" t="s">
        <v>451</v>
      </c>
      <c r="CK15" s="56" t="s">
        <v>384</v>
      </c>
      <c r="CN15" s="54" t="s">
        <v>523</v>
      </c>
      <c r="CO15" s="54" t="s">
        <v>175</v>
      </c>
      <c r="CP15" s="54" t="s">
        <v>93</v>
      </c>
    </row>
    <row r="16" spans="2:108">
      <c r="B16" s="60" t="s">
        <v>524</v>
      </c>
      <c r="N16" s="229" t="s">
        <v>499</v>
      </c>
      <c r="O16" s="230"/>
      <c r="P16" s="134"/>
      <c r="AD16" s="54">
        <f>ROW()</f>
        <v>16</v>
      </c>
      <c r="AF16" s="54" t="s">
        <v>526</v>
      </c>
      <c r="AG16" s="54" t="s">
        <v>527</v>
      </c>
      <c r="AI16" s="54" t="s">
        <v>528</v>
      </c>
      <c r="AJ16" s="54" t="s">
        <v>529</v>
      </c>
      <c r="AK16" s="54" t="b">
        <v>0</v>
      </c>
      <c r="AL16" s="54">
        <f>AD196</f>
        <v>196</v>
      </c>
      <c r="AM16" s="54" t="s">
        <v>81</v>
      </c>
      <c r="AN16" s="54">
        <f>AD197</f>
        <v>197</v>
      </c>
      <c r="AO16" s="54" t="s">
        <v>96</v>
      </c>
      <c r="AP16" s="54">
        <f>AD197</f>
        <v>197</v>
      </c>
      <c r="AR16" s="54" t="s">
        <v>418</v>
      </c>
      <c r="AS16" s="54" t="s">
        <v>530</v>
      </c>
      <c r="AT16" s="54" t="s">
        <v>521</v>
      </c>
      <c r="AU16" s="54">
        <v>0</v>
      </c>
      <c r="AV16" s="54" t="s">
        <v>83</v>
      </c>
      <c r="AW16" s="55" t="b">
        <v>0</v>
      </c>
      <c r="AY16" s="55" t="b">
        <v>1</v>
      </c>
      <c r="AZ16" s="55" t="b">
        <v>0</v>
      </c>
      <c r="BB16" s="54" t="s">
        <v>531</v>
      </c>
      <c r="BC16" s="54" t="s">
        <v>348</v>
      </c>
      <c r="BD16" s="55" t="b">
        <v>0</v>
      </c>
      <c r="BE16" s="54" t="str">
        <f>N31</f>
        <v>*****rveshwarrice.com</v>
      </c>
      <c r="BF16" s="54" t="str">
        <f>""&amp;N31</f>
        <v>*****rveshwarrice.com</v>
      </c>
      <c r="BG16" s="54" t="b">
        <v>0</v>
      </c>
      <c r="BH16" s="54" t="b">
        <v>0</v>
      </c>
      <c r="BK16" s="54" t="e">
        <f t="shared" ca="1" si="0"/>
        <v>#N/A</v>
      </c>
      <c r="BL16" s="54" t="e">
        <f t="shared" ca="1" si="1"/>
        <v>#N/A</v>
      </c>
      <c r="CH16" s="54" t="str">
        <f>ADDRESS(ROW(N134),COLUMN(N134),4)</f>
        <v>N134</v>
      </c>
      <c r="CI16" s="54" t="s">
        <v>446</v>
      </c>
      <c r="CJ16" s="54" t="s">
        <v>466</v>
      </c>
      <c r="CK16" s="54">
        <v>0</v>
      </c>
      <c r="CN16" s="54" t="s">
        <v>532</v>
      </c>
      <c r="CO16" s="54" t="s">
        <v>182</v>
      </c>
      <c r="CP16" s="54" t="s">
        <v>94</v>
      </c>
    </row>
    <row r="17" spans="2:94">
      <c r="AD17" s="54">
        <f>ROW()</f>
        <v>17</v>
      </c>
      <c r="AF17" s="54" t="s">
        <v>533</v>
      </c>
      <c r="AG17" s="54" t="s">
        <v>534</v>
      </c>
      <c r="AI17" s="54" t="s">
        <v>535</v>
      </c>
      <c r="AJ17" s="54" t="s">
        <v>536</v>
      </c>
      <c r="AK17" s="54" t="b">
        <v>0</v>
      </c>
      <c r="AL17" s="54">
        <f>AD478</f>
        <v>478</v>
      </c>
      <c r="AM17" s="54" t="s">
        <v>81</v>
      </c>
      <c r="AN17" s="54">
        <f>AD489</f>
        <v>489</v>
      </c>
      <c r="AO17" s="54" t="s">
        <v>537</v>
      </c>
      <c r="AP17" s="54">
        <f>AD489</f>
        <v>489</v>
      </c>
      <c r="AR17" s="54" t="s">
        <v>418</v>
      </c>
      <c r="AS17" s="54" t="s">
        <v>538</v>
      </c>
      <c r="AT17" s="54" t="s">
        <v>521</v>
      </c>
      <c r="AU17" s="54">
        <v>0</v>
      </c>
      <c r="AV17" s="54" t="s">
        <v>86</v>
      </c>
      <c r="AW17" s="55" t="b">
        <v>0</v>
      </c>
      <c r="AY17" s="55" t="b">
        <v>1</v>
      </c>
      <c r="AZ17" s="55" t="b">
        <v>0</v>
      </c>
      <c r="BB17" s="54" t="s">
        <v>539</v>
      </c>
      <c r="BC17" s="54" t="s">
        <v>348</v>
      </c>
      <c r="BD17" s="55" t="b">
        <v>0</v>
      </c>
      <c r="BE17" s="54" t="str">
        <f>N33</f>
        <v>0191</v>
      </c>
      <c r="BF17" s="54" t="str">
        <f>""&amp;N33</f>
        <v>0191</v>
      </c>
      <c r="BG17" s="54" t="b">
        <v>0</v>
      </c>
      <c r="BH17" s="54" t="b">
        <v>0</v>
      </c>
      <c r="BK17" s="54" t="e">
        <f t="shared" ca="1" si="0"/>
        <v>#N/A</v>
      </c>
      <c r="BL17" s="54" t="e">
        <f t="shared" ca="1" si="1"/>
        <v>#N/A</v>
      </c>
      <c r="CH17" s="54" t="str">
        <f>ADDRESS(ROW(N135),COLUMN(N135),4)</f>
        <v>N135</v>
      </c>
      <c r="CI17" s="54" t="s">
        <v>446</v>
      </c>
      <c r="CJ17" s="54" t="s">
        <v>474</v>
      </c>
      <c r="CK17" s="56" t="s">
        <v>384</v>
      </c>
      <c r="CN17" s="54" t="s">
        <v>540</v>
      </c>
      <c r="CO17" s="54" t="s">
        <v>187</v>
      </c>
      <c r="CP17" s="54" t="s">
        <v>95</v>
      </c>
    </row>
    <row r="18" spans="2:94">
      <c r="B18" s="60" t="s">
        <v>541</v>
      </c>
      <c r="AA18" s="91">
        <v>1</v>
      </c>
      <c r="AB18" s="54">
        <f>IF(AC18="Y",1,2)</f>
        <v>1</v>
      </c>
      <c r="AC18" s="56" t="s">
        <v>542</v>
      </c>
      <c r="AD18" s="54">
        <f>ROW()</f>
        <v>18</v>
      </c>
      <c r="AF18" s="54" t="s">
        <v>543</v>
      </c>
      <c r="AG18" s="54" t="s">
        <v>544</v>
      </c>
      <c r="AI18" s="54" t="s">
        <v>545</v>
      </c>
      <c r="AJ18" s="54" t="s">
        <v>546</v>
      </c>
      <c r="AK18" s="54" t="b">
        <v>0</v>
      </c>
      <c r="AL18" s="54">
        <f>AD568</f>
        <v>568</v>
      </c>
      <c r="AM18" s="54" t="s">
        <v>81</v>
      </c>
      <c r="AN18" s="54">
        <f>AD583</f>
        <v>583</v>
      </c>
      <c r="AO18" s="54" t="s">
        <v>397</v>
      </c>
      <c r="AP18" s="54">
        <f>AD583</f>
        <v>583</v>
      </c>
      <c r="AR18" s="54" t="s">
        <v>418</v>
      </c>
      <c r="AS18" s="54" t="s">
        <v>547</v>
      </c>
      <c r="AT18" s="54" t="s">
        <v>521</v>
      </c>
      <c r="AU18" s="54">
        <v>0</v>
      </c>
      <c r="AV18" s="54" t="s">
        <v>89</v>
      </c>
      <c r="AW18" s="55" t="b">
        <v>0</v>
      </c>
      <c r="AY18" s="55" t="b">
        <v>1</v>
      </c>
      <c r="AZ18" s="55" t="b">
        <v>0</v>
      </c>
      <c r="BB18" s="54" t="s">
        <v>548</v>
      </c>
      <c r="BC18" s="54" t="s">
        <v>348</v>
      </c>
      <c r="BD18" s="55" t="b">
        <v>0</v>
      </c>
      <c r="BE18" s="54">
        <f>N35</f>
        <v>0</v>
      </c>
      <c r="BF18" s="54" t="str">
        <f>""&amp;N35</f>
        <v/>
      </c>
      <c r="BG18" s="54" t="b">
        <v>0</v>
      </c>
      <c r="BH18" s="54" t="b">
        <v>0</v>
      </c>
      <c r="BK18" s="54" t="e">
        <f t="shared" ca="1" si="0"/>
        <v>#N/A</v>
      </c>
      <c r="BL18" s="54" t="e">
        <f t="shared" ca="1" si="1"/>
        <v>#N/A</v>
      </c>
      <c r="CN18" s="54" t="s">
        <v>549</v>
      </c>
      <c r="CO18" s="54" t="s">
        <v>192</v>
      </c>
      <c r="CP18" s="54" t="s">
        <v>96</v>
      </c>
    </row>
    <row r="19" spans="2:94">
      <c r="AD19" s="54">
        <f>ROW()</f>
        <v>19</v>
      </c>
      <c r="AF19" s="54" t="s">
        <v>550</v>
      </c>
      <c r="AG19" s="54" t="s">
        <v>551</v>
      </c>
      <c r="AI19" s="54" t="s">
        <v>552</v>
      </c>
      <c r="AJ19" s="54" t="s">
        <v>553</v>
      </c>
      <c r="AK19" s="54" t="b">
        <v>0</v>
      </c>
      <c r="AL19" s="54">
        <f>AD589</f>
        <v>589</v>
      </c>
      <c r="AM19" s="54" t="s">
        <v>81</v>
      </c>
      <c r="AN19" s="54">
        <f>AD604</f>
        <v>604</v>
      </c>
      <c r="AO19" s="54" t="s">
        <v>397</v>
      </c>
      <c r="AP19" s="54">
        <f>AD604</f>
        <v>604</v>
      </c>
      <c r="AR19" s="54" t="s">
        <v>418</v>
      </c>
      <c r="AS19" s="54" t="s">
        <v>554</v>
      </c>
      <c r="AT19" s="54" t="s">
        <v>521</v>
      </c>
      <c r="AU19" s="54">
        <v>0</v>
      </c>
      <c r="AV19" s="54" t="s">
        <v>92</v>
      </c>
      <c r="AW19" s="55" t="b">
        <v>0</v>
      </c>
      <c r="AY19" s="55" t="b">
        <v>1</v>
      </c>
      <c r="AZ19" s="55" t="b">
        <v>0</v>
      </c>
      <c r="BB19" s="54" t="s">
        <v>555</v>
      </c>
      <c r="BC19" s="54" t="s">
        <v>348</v>
      </c>
      <c r="BD19" s="55" t="b">
        <v>0</v>
      </c>
      <c r="BE19" s="54" t="str">
        <f>N37</f>
        <v>03/08/2004</v>
      </c>
      <c r="BF19" s="54" t="str">
        <f>""&amp;N37</f>
        <v>03/08/2004</v>
      </c>
      <c r="BG19" s="54" t="b">
        <v>0</v>
      </c>
      <c r="BH19" s="54" t="b">
        <v>0</v>
      </c>
      <c r="BK19" s="54" t="e">
        <f t="shared" ca="1" si="0"/>
        <v>#N/A</v>
      </c>
      <c r="BL19" s="54" t="e">
        <f t="shared" ca="1" si="1"/>
        <v>#N/A</v>
      </c>
      <c r="CN19" s="54" t="s">
        <v>556</v>
      </c>
      <c r="CO19" s="54" t="s">
        <v>195</v>
      </c>
      <c r="CP19" s="54" t="s">
        <v>97</v>
      </c>
    </row>
    <row r="20" spans="2:94">
      <c r="B20" s="60" t="s">
        <v>557</v>
      </c>
      <c r="N20" s="229"/>
      <c r="O20" s="230"/>
      <c r="P20" s="134"/>
      <c r="AD20" s="54">
        <f>ROW()</f>
        <v>20</v>
      </c>
      <c r="AF20" s="54" t="s">
        <v>559</v>
      </c>
      <c r="AG20" s="54" t="s">
        <v>560</v>
      </c>
      <c r="AI20" s="54" t="s">
        <v>561</v>
      </c>
      <c r="AJ20" s="54" t="s">
        <v>562</v>
      </c>
      <c r="AK20" s="54" t="b">
        <v>0</v>
      </c>
      <c r="AL20" s="67">
        <f>AD435</f>
        <v>435</v>
      </c>
      <c r="AM20" s="54" t="s">
        <v>81</v>
      </c>
      <c r="AN20" s="54">
        <f>AD436</f>
        <v>436</v>
      </c>
      <c r="AO20" s="54" t="s">
        <v>96</v>
      </c>
      <c r="AP20" s="54">
        <f>AD436</f>
        <v>436</v>
      </c>
      <c r="AR20" s="54" t="s">
        <v>418</v>
      </c>
      <c r="AS20" s="54" t="s">
        <v>563</v>
      </c>
      <c r="AT20" s="54" t="s">
        <v>521</v>
      </c>
      <c r="AU20" s="54">
        <v>0</v>
      </c>
      <c r="AV20" s="54" t="s">
        <v>95</v>
      </c>
      <c r="AW20" s="55" t="b">
        <v>1</v>
      </c>
      <c r="AY20" s="55" t="b">
        <v>1</v>
      </c>
      <c r="AZ20" s="55" t="b">
        <v>0</v>
      </c>
      <c r="BB20" s="54" t="s">
        <v>564</v>
      </c>
      <c r="BC20" s="54" t="s">
        <v>348</v>
      </c>
      <c r="BD20" s="55" t="b">
        <v>0</v>
      </c>
      <c r="BE20" s="56" t="str">
        <f>N39</f>
        <v>Public company</v>
      </c>
      <c r="BF20" s="54" t="str">
        <f>""&amp;N39</f>
        <v>Public company</v>
      </c>
      <c r="BG20" s="54" t="b">
        <v>0</v>
      </c>
      <c r="BH20" s="54" t="b">
        <v>0</v>
      </c>
      <c r="BK20" s="54" t="e">
        <f t="shared" ca="1" si="0"/>
        <v>#N/A</v>
      </c>
      <c r="BL20" s="54" t="e">
        <f t="shared" ca="1" si="1"/>
        <v>#N/A</v>
      </c>
      <c r="CN20" s="54" t="s">
        <v>565</v>
      </c>
      <c r="CO20" s="54" t="s">
        <v>198</v>
      </c>
      <c r="CP20" s="54" t="s">
        <v>98</v>
      </c>
    </row>
    <row r="21" spans="2:94">
      <c r="B21" s="60"/>
      <c r="AD21" s="54">
        <f>ROW()</f>
        <v>21</v>
      </c>
      <c r="AF21" s="54" t="s">
        <v>566</v>
      </c>
      <c r="AG21" s="54" t="s">
        <v>567</v>
      </c>
      <c r="AI21" s="54" t="s">
        <v>568</v>
      </c>
      <c r="AJ21" s="54" t="s">
        <v>569</v>
      </c>
      <c r="AK21" s="54" t="b">
        <v>0</v>
      </c>
      <c r="AL21" s="54">
        <f>AD443</f>
        <v>443</v>
      </c>
      <c r="AM21" s="54" t="s">
        <v>81</v>
      </c>
      <c r="AN21" s="54">
        <f>AD452</f>
        <v>452</v>
      </c>
      <c r="AO21" s="54" t="s">
        <v>96</v>
      </c>
      <c r="AP21" s="54">
        <f>AD452</f>
        <v>452</v>
      </c>
      <c r="AR21" s="54" t="s">
        <v>359</v>
      </c>
      <c r="AS21" s="54" t="s">
        <v>570</v>
      </c>
      <c r="AT21" s="54" t="s">
        <v>571</v>
      </c>
      <c r="AU21" s="54">
        <v>1</v>
      </c>
      <c r="AV21" s="54" t="s">
        <v>81</v>
      </c>
      <c r="AW21" s="55" t="b">
        <v>0</v>
      </c>
      <c r="AY21" s="55" t="b">
        <v>1</v>
      </c>
      <c r="AZ21" s="55" t="b">
        <v>0</v>
      </c>
      <c r="BB21" s="54" t="s">
        <v>572</v>
      </c>
      <c r="BC21" s="54" t="s">
        <v>348</v>
      </c>
      <c r="BD21" s="55" t="b">
        <v>0</v>
      </c>
      <c r="BE21" s="54" t="str">
        <f>N42</f>
        <v>Company limited by shares</v>
      </c>
      <c r="BF21" s="54" t="str">
        <f>""&amp;N42</f>
        <v>Company limited by shares</v>
      </c>
      <c r="BG21" s="54" t="b">
        <v>0</v>
      </c>
      <c r="BH21" s="54" t="b">
        <v>0</v>
      </c>
      <c r="BK21" s="54" t="e">
        <f t="shared" ca="1" si="0"/>
        <v>#N/A</v>
      </c>
      <c r="BL21" s="54" t="e">
        <f t="shared" ca="1" si="1"/>
        <v>#N/A</v>
      </c>
      <c r="CN21" s="54" t="s">
        <v>573</v>
      </c>
      <c r="CO21" s="54" t="s">
        <v>204</v>
      </c>
    </row>
    <row r="22" spans="2:94">
      <c r="B22" s="54" t="s">
        <v>574</v>
      </c>
      <c r="AD22" s="54">
        <f>ROW()</f>
        <v>22</v>
      </c>
      <c r="AF22" s="54" t="s">
        <v>575</v>
      </c>
      <c r="AG22" s="54" t="s">
        <v>576</v>
      </c>
      <c r="AI22" s="54" t="s">
        <v>577</v>
      </c>
      <c r="AJ22" s="54" t="s">
        <v>578</v>
      </c>
      <c r="AK22" s="54" t="b">
        <v>0</v>
      </c>
      <c r="AL22" s="54">
        <f>AD459</f>
        <v>459</v>
      </c>
      <c r="AM22" s="54" t="s">
        <v>81</v>
      </c>
      <c r="AN22" s="54">
        <f>AD473</f>
        <v>473</v>
      </c>
      <c r="AO22" s="54" t="s">
        <v>96</v>
      </c>
      <c r="AP22" s="54">
        <f>AD473</f>
        <v>473</v>
      </c>
      <c r="AR22" s="54" t="s">
        <v>359</v>
      </c>
      <c r="AS22" s="54" t="s">
        <v>360</v>
      </c>
      <c r="AT22" s="54" t="s">
        <v>571</v>
      </c>
      <c r="AU22" s="54">
        <v>2</v>
      </c>
      <c r="AV22" s="54" t="s">
        <v>84</v>
      </c>
      <c r="AW22" s="55" t="b">
        <v>1</v>
      </c>
      <c r="AY22" s="55" t="b">
        <v>1</v>
      </c>
      <c r="AZ22" s="55" t="b">
        <v>0</v>
      </c>
      <c r="BB22" s="54" t="s">
        <v>579</v>
      </c>
      <c r="BC22" s="54" t="s">
        <v>348</v>
      </c>
      <c r="BD22" s="55" t="b">
        <v>0</v>
      </c>
      <c r="BE22" s="56" t="str">
        <f>N45</f>
        <v>Non-government company</v>
      </c>
      <c r="BF22" s="54" t="str">
        <f>""&amp;N45</f>
        <v>Non-government company</v>
      </c>
      <c r="BG22" s="54" t="b">
        <v>0</v>
      </c>
      <c r="BH22" s="54" t="b">
        <v>0</v>
      </c>
      <c r="BK22" s="54" t="e">
        <f t="shared" ca="1" si="0"/>
        <v>#N/A</v>
      </c>
      <c r="BL22" s="54" t="e">
        <f t="shared" ca="1" si="1"/>
        <v>#N/A</v>
      </c>
      <c r="CN22" s="54" t="s">
        <v>580</v>
      </c>
      <c r="CO22" s="54" t="s">
        <v>207</v>
      </c>
    </row>
    <row r="23" spans="2:94">
      <c r="B23" s="219" t="s">
        <v>581</v>
      </c>
      <c r="C23" s="219"/>
      <c r="D23" s="219"/>
      <c r="E23" s="219"/>
      <c r="F23" s="115" t="s">
        <v>582</v>
      </c>
      <c r="G23" s="115"/>
      <c r="H23" s="115"/>
      <c r="I23" s="115"/>
      <c r="J23" s="218" t="s">
        <v>583</v>
      </c>
      <c r="K23" s="218"/>
      <c r="L23" s="218"/>
      <c r="M23" s="218"/>
      <c r="AD23" s="54">
        <f>ROW()</f>
        <v>23</v>
      </c>
      <c r="AI23" s="54" t="s">
        <v>584</v>
      </c>
      <c r="AJ23" s="54" t="s">
        <v>585</v>
      </c>
      <c r="AK23" s="54" t="b">
        <v>0</v>
      </c>
      <c r="AL23" s="54">
        <f>AD497</f>
        <v>497</v>
      </c>
      <c r="AM23" s="54" t="s">
        <v>81</v>
      </c>
      <c r="AN23" s="54">
        <f>AD512</f>
        <v>512</v>
      </c>
      <c r="AO23" s="54" t="s">
        <v>98</v>
      </c>
      <c r="AP23" s="54">
        <f>AD512</f>
        <v>512</v>
      </c>
      <c r="AR23" s="54" t="s">
        <v>359</v>
      </c>
      <c r="AS23" s="54" t="s">
        <v>409</v>
      </c>
      <c r="AT23" s="54" t="s">
        <v>571</v>
      </c>
      <c r="AU23" s="54">
        <v>2</v>
      </c>
      <c r="AV23" s="54" t="s">
        <v>87</v>
      </c>
      <c r="AW23" s="55" t="b">
        <v>1</v>
      </c>
      <c r="AY23" s="55" t="b">
        <v>1</v>
      </c>
      <c r="AZ23" s="55" t="b">
        <v>0</v>
      </c>
      <c r="BB23" s="54" t="s">
        <v>586</v>
      </c>
      <c r="BC23" s="54" t="s">
        <v>423</v>
      </c>
      <c r="BD23" s="55" t="b">
        <v>0</v>
      </c>
      <c r="BE23" s="54" t="str">
        <f>IF(AA49=1,"Y",IF(AA49=2,"N",""))</f>
        <v>Y</v>
      </c>
      <c r="BF23" s="54" t="str">
        <f>BE23</f>
        <v>Y</v>
      </c>
      <c r="BG23" s="54" t="b">
        <v>0</v>
      </c>
      <c r="BH23" s="54" t="b">
        <v>0</v>
      </c>
      <c r="BJ23" s="54">
        <f>AA49</f>
        <v>1</v>
      </c>
      <c r="BK23" s="54" t="e">
        <f ca="1">_xlfn.FORMULATEXT(BJ23)</f>
        <v>#N/A</v>
      </c>
      <c r="BL23" s="54" t="s">
        <v>587</v>
      </c>
      <c r="CN23" s="54" t="s">
        <v>588</v>
      </c>
      <c r="CO23" s="54" t="s">
        <v>210</v>
      </c>
    </row>
    <row r="24" spans="2:94" ht="30.5" customHeight="1">
      <c r="B24" s="196" t="s">
        <v>589</v>
      </c>
      <c r="C24" s="196"/>
      <c r="D24" s="196"/>
      <c r="E24" s="196"/>
      <c r="F24" s="204" t="s">
        <v>558</v>
      </c>
      <c r="G24" s="205"/>
      <c r="H24" s="205"/>
      <c r="I24" s="206"/>
      <c r="J24" s="208" t="s">
        <v>558</v>
      </c>
      <c r="K24" s="209"/>
      <c r="L24" s="209"/>
      <c r="M24" s="199"/>
      <c r="AD24" s="54">
        <f>ROW()</f>
        <v>24</v>
      </c>
      <c r="AI24" s="54" t="s">
        <v>592</v>
      </c>
      <c r="AJ24" s="54" t="s">
        <v>585</v>
      </c>
      <c r="AK24" s="54" t="b">
        <v>0</v>
      </c>
      <c r="AL24" s="54">
        <f>AD517</f>
        <v>517</v>
      </c>
      <c r="AM24" s="54" t="s">
        <v>81</v>
      </c>
      <c r="AN24" s="54">
        <f>AD532</f>
        <v>532</v>
      </c>
      <c r="AO24" s="54" t="s">
        <v>98</v>
      </c>
      <c r="AP24" s="54">
        <f>AD532</f>
        <v>532</v>
      </c>
      <c r="AR24" s="54" t="s">
        <v>359</v>
      </c>
      <c r="AS24" s="54" t="s">
        <v>442</v>
      </c>
      <c r="AT24" s="54" t="s">
        <v>571</v>
      </c>
      <c r="AU24" s="54">
        <v>2</v>
      </c>
      <c r="AV24" s="54" t="s">
        <v>90</v>
      </c>
      <c r="AW24" s="55" t="b">
        <v>1</v>
      </c>
      <c r="AY24" s="55" t="b">
        <v>1</v>
      </c>
      <c r="AZ24" s="55" t="b">
        <v>0</v>
      </c>
      <c r="BB24" s="54" t="s">
        <v>593</v>
      </c>
      <c r="BC24" s="54" t="s">
        <v>423</v>
      </c>
      <c r="BD24" s="55" t="b">
        <v>0</v>
      </c>
      <c r="BE24" s="54" t="str">
        <f>IF(AA51=1,"Y",IF(AA51=2,"N",""))</f>
        <v>Y</v>
      </c>
      <c r="BF24" s="54" t="str">
        <f>BE24</f>
        <v>Y</v>
      </c>
      <c r="BG24" s="54" t="b">
        <v>0</v>
      </c>
      <c r="BH24" s="54" t="b">
        <v>0</v>
      </c>
      <c r="BJ24" s="54">
        <f>AA51</f>
        <v>1</v>
      </c>
      <c r="BK24" s="54" t="e">
        <f ca="1">_xlfn.FORMULATEXT(BJ24)</f>
        <v>#N/A</v>
      </c>
      <c r="BL24" s="54" t="s">
        <v>594</v>
      </c>
      <c r="CN24" s="54" t="s">
        <v>595</v>
      </c>
      <c r="CO24" s="54" t="s">
        <v>213</v>
      </c>
    </row>
    <row r="25" spans="2:94" ht="77.5" customHeight="1">
      <c r="B25" s="220" t="s">
        <v>596</v>
      </c>
      <c r="C25" s="220"/>
      <c r="D25" s="220"/>
      <c r="E25" s="220"/>
      <c r="F25" s="204" t="s">
        <v>597</v>
      </c>
      <c r="G25" s="205"/>
      <c r="H25" s="205"/>
      <c r="I25" s="206"/>
      <c r="J25" s="208" t="s">
        <v>597</v>
      </c>
      <c r="K25" s="209"/>
      <c r="L25" s="209"/>
      <c r="M25" s="199"/>
      <c r="AD25" s="54">
        <f>ROW()</f>
        <v>25</v>
      </c>
      <c r="AI25" s="54" t="s">
        <v>599</v>
      </c>
      <c r="AJ25" s="54" t="s">
        <v>585</v>
      </c>
      <c r="AK25" s="54" t="b">
        <v>0</v>
      </c>
      <c r="AL25" s="54">
        <f>AD537</f>
        <v>537</v>
      </c>
      <c r="AM25" s="54" t="s">
        <v>81</v>
      </c>
      <c r="AN25" s="54">
        <f>AD552</f>
        <v>552</v>
      </c>
      <c r="AO25" s="54" t="s">
        <v>98</v>
      </c>
      <c r="AP25" s="54">
        <f>AD552</f>
        <v>552</v>
      </c>
      <c r="AR25" s="54" t="s">
        <v>359</v>
      </c>
      <c r="AS25" s="54" t="s">
        <v>466</v>
      </c>
      <c r="AT25" s="54" t="s">
        <v>571</v>
      </c>
      <c r="AU25" s="54">
        <v>2</v>
      </c>
      <c r="AV25" s="54" t="s">
        <v>93</v>
      </c>
      <c r="AW25" s="55" t="b">
        <v>1</v>
      </c>
      <c r="AY25" s="55" t="b">
        <v>1</v>
      </c>
      <c r="AZ25" s="55" t="b">
        <v>0</v>
      </c>
      <c r="BB25" s="54" t="s">
        <v>600</v>
      </c>
      <c r="BC25" s="54" t="s">
        <v>348</v>
      </c>
      <c r="BD25" s="55" t="b">
        <v>1</v>
      </c>
      <c r="BE25" s="54" t="str">
        <f>N61</f>
        <v>1</v>
      </c>
      <c r="BF25" s="54" t="str">
        <f>""&amp;N61</f>
        <v>1</v>
      </c>
      <c r="BG25" s="54" t="b">
        <v>0</v>
      </c>
      <c r="BH25" s="54" t="b">
        <v>0</v>
      </c>
      <c r="BK25" s="54" t="e">
        <f ca="1">_xlfn.FORMULATEXT(BE25)</f>
        <v>#N/A</v>
      </c>
      <c r="BL25" s="54" t="e">
        <f ca="1">_xlfn.FORMULATEXT(BE25)</f>
        <v>#N/A</v>
      </c>
      <c r="CN25" s="54" t="s">
        <v>889</v>
      </c>
      <c r="CO25" s="54" t="s">
        <v>216</v>
      </c>
    </row>
    <row r="26" spans="2:94">
      <c r="B26" s="221" t="s">
        <v>601</v>
      </c>
      <c r="C26" s="221"/>
      <c r="D26" s="221"/>
      <c r="E26" s="221"/>
      <c r="F26" s="4" t="s">
        <v>1948</v>
      </c>
      <c r="G26" s="3"/>
      <c r="H26" s="3"/>
      <c r="I26" s="2"/>
      <c r="J26" s="212" t="s">
        <v>1948</v>
      </c>
      <c r="K26" s="213"/>
      <c r="L26" s="213"/>
      <c r="M26" s="214"/>
      <c r="AD26" s="54">
        <f>ROW()</f>
        <v>26</v>
      </c>
      <c r="AI26" s="54" t="s">
        <v>604</v>
      </c>
      <c r="AJ26" s="54" t="s">
        <v>605</v>
      </c>
      <c r="AK26" s="54" t="b">
        <v>0</v>
      </c>
      <c r="AL26" s="54">
        <f>AD402</f>
        <v>402</v>
      </c>
      <c r="AM26" s="54" t="s">
        <v>81</v>
      </c>
      <c r="AN26" s="54">
        <f>AD414</f>
        <v>414</v>
      </c>
      <c r="AO26" s="54" t="s">
        <v>96</v>
      </c>
      <c r="AP26" s="54">
        <f>AD414</f>
        <v>414</v>
      </c>
      <c r="AR26" s="54" t="s">
        <v>359</v>
      </c>
      <c r="AS26" s="54" t="s">
        <v>606</v>
      </c>
      <c r="AT26" s="54" t="s">
        <v>571</v>
      </c>
      <c r="AU26" s="54">
        <v>3</v>
      </c>
      <c r="AV26" s="54" t="s">
        <v>84</v>
      </c>
      <c r="AW26" s="55" t="b">
        <v>1</v>
      </c>
      <c r="AY26" s="55" t="b">
        <v>1</v>
      </c>
      <c r="AZ26" s="55" t="b">
        <v>0</v>
      </c>
      <c r="BB26" s="54" t="s">
        <v>607</v>
      </c>
      <c r="BC26" s="54" t="s">
        <v>423</v>
      </c>
      <c r="BD26" s="55" t="b">
        <v>0</v>
      </c>
      <c r="BE26" s="54" t="str">
        <f>IF(AA66=1,"Y",IF(AA66=2,"N",""))</f>
        <v>N</v>
      </c>
      <c r="BF26" s="54" t="str">
        <f>BE26</f>
        <v>N</v>
      </c>
      <c r="BG26" s="54" t="b">
        <v>0</v>
      </c>
      <c r="BH26" s="54" t="b">
        <v>0</v>
      </c>
      <c r="BJ26" s="54">
        <f>AA66</f>
        <v>2</v>
      </c>
      <c r="BK26" s="54" t="e">
        <f ca="1">_xlfn.FORMULATEXT(BJ26)</f>
        <v>#N/A</v>
      </c>
      <c r="BL26" s="54" t="s">
        <v>608</v>
      </c>
      <c r="CN26" s="54" t="s">
        <v>892</v>
      </c>
      <c r="CO26" s="54" t="s">
        <v>219</v>
      </c>
    </row>
    <row r="27" spans="2:94">
      <c r="B27" s="221" t="s">
        <v>609</v>
      </c>
      <c r="C27" s="221"/>
      <c r="D27" s="221"/>
      <c r="E27" s="221"/>
      <c r="F27" s="4" t="s">
        <v>1949</v>
      </c>
      <c r="G27" s="3"/>
      <c r="H27" s="3"/>
      <c r="I27" s="2"/>
      <c r="J27" s="212" t="s">
        <v>1949</v>
      </c>
      <c r="K27" s="213"/>
      <c r="L27" s="213"/>
      <c r="M27" s="214"/>
      <c r="AD27" s="54">
        <f>ROW()</f>
        <v>27</v>
      </c>
      <c r="AI27" s="54" t="s">
        <v>612</v>
      </c>
      <c r="AJ27" s="54" t="s">
        <v>613</v>
      </c>
      <c r="AK27" s="54" t="b">
        <v>0</v>
      </c>
      <c r="AL27" s="54">
        <f>AD418</f>
        <v>418</v>
      </c>
      <c r="AM27" s="54" t="s">
        <v>81</v>
      </c>
      <c r="AN27" s="54">
        <f>AD426</f>
        <v>426</v>
      </c>
      <c r="AO27" s="54" t="s">
        <v>397</v>
      </c>
      <c r="AP27" s="54">
        <f>AD426</f>
        <v>426</v>
      </c>
      <c r="AR27" s="54" t="s">
        <v>359</v>
      </c>
      <c r="AS27" s="54" t="s">
        <v>614</v>
      </c>
      <c r="AT27" s="54" t="s">
        <v>571</v>
      </c>
      <c r="AU27" s="54">
        <v>3</v>
      </c>
      <c r="AV27" s="54" t="s">
        <v>87</v>
      </c>
      <c r="AW27" s="55" t="b">
        <v>1</v>
      </c>
      <c r="AY27" s="55" t="b">
        <v>1</v>
      </c>
      <c r="AZ27" s="55" t="b">
        <v>0</v>
      </c>
      <c r="BB27" s="54" t="s">
        <v>615</v>
      </c>
      <c r="BC27" s="54" t="s">
        <v>348</v>
      </c>
      <c r="BD27" s="55" t="b">
        <v>0</v>
      </c>
      <c r="BE27" s="54">
        <f>N68</f>
        <v>0</v>
      </c>
      <c r="BF27" s="54" t="str">
        <f>""&amp;N68</f>
        <v/>
      </c>
      <c r="BG27" s="54" t="b">
        <v>0</v>
      </c>
      <c r="BH27" s="54" t="b">
        <v>0</v>
      </c>
      <c r="BK27" s="54" t="e">
        <f ca="1">_xlfn.FORMULATEXT(BE27)</f>
        <v>#N/A</v>
      </c>
      <c r="BL27" s="54" t="e">
        <f ca="1">_xlfn.FORMULATEXT(BE27)</f>
        <v>#N/A</v>
      </c>
      <c r="CN27" s="54" t="s">
        <v>893</v>
      </c>
      <c r="CO27" s="54" t="s">
        <v>222</v>
      </c>
    </row>
    <row r="28" spans="2:94">
      <c r="B28" s="60"/>
      <c r="AD28" s="54">
        <f>ROW()</f>
        <v>28</v>
      </c>
      <c r="AI28" s="54" t="s">
        <v>616</v>
      </c>
      <c r="AJ28" s="54" t="s">
        <v>617</v>
      </c>
      <c r="AK28" s="54" t="b">
        <v>0</v>
      </c>
      <c r="AL28" s="54">
        <f>AD375</f>
        <v>375</v>
      </c>
      <c r="AM28" s="54" t="s">
        <v>81</v>
      </c>
      <c r="AN28" s="54">
        <f>AD378</f>
        <v>378</v>
      </c>
      <c r="AO28" s="54" t="s">
        <v>90</v>
      </c>
      <c r="AP28" s="54">
        <f>AD378</f>
        <v>378</v>
      </c>
      <c r="AR28" s="54" t="s">
        <v>359</v>
      </c>
      <c r="AS28" s="54" t="s">
        <v>618</v>
      </c>
      <c r="AT28" s="54" t="s">
        <v>571</v>
      </c>
      <c r="AU28" s="54">
        <v>3</v>
      </c>
      <c r="AV28" s="54" t="s">
        <v>90</v>
      </c>
      <c r="AW28" s="55" t="b">
        <v>1</v>
      </c>
      <c r="AY28" s="55" t="b">
        <v>1</v>
      </c>
      <c r="AZ28" s="55" t="b">
        <v>0</v>
      </c>
      <c r="BB28" s="54" t="s">
        <v>619</v>
      </c>
      <c r="BC28" s="54" t="s">
        <v>348</v>
      </c>
      <c r="BD28" s="55" t="b">
        <v>0</v>
      </c>
      <c r="BE28" s="54" t="str">
        <f>N70</f>
        <v>30/09/2026</v>
      </c>
      <c r="BF28" s="54" t="str">
        <f>""&amp;N70</f>
        <v>30/09/2026</v>
      </c>
      <c r="BG28" s="54" t="b">
        <v>0</v>
      </c>
      <c r="BH28" s="54" t="b">
        <v>0</v>
      </c>
      <c r="BK28" s="54" t="e">
        <f ca="1">_xlfn.FORMULATEXT(BE28)</f>
        <v>#N/A</v>
      </c>
      <c r="BL28" s="54" t="e">
        <f ca="1">_xlfn.FORMULATEXT(BE28)</f>
        <v>#N/A</v>
      </c>
      <c r="CN28" s="54" t="s">
        <v>894</v>
      </c>
      <c r="CO28" s="54" t="s">
        <v>224</v>
      </c>
    </row>
    <row r="29" spans="2:94">
      <c r="B29" s="60" t="s">
        <v>620</v>
      </c>
      <c r="N29" s="229" t="s">
        <v>621</v>
      </c>
      <c r="O29" s="230"/>
      <c r="P29" s="134"/>
      <c r="AD29" s="54">
        <f>ROW()</f>
        <v>29</v>
      </c>
      <c r="AR29" s="54" t="s">
        <v>359</v>
      </c>
      <c r="AS29" s="54" t="s">
        <v>622</v>
      </c>
      <c r="AT29" s="54" t="s">
        <v>571</v>
      </c>
      <c r="AU29" s="54">
        <v>3</v>
      </c>
      <c r="AV29" s="54" t="s">
        <v>93</v>
      </c>
      <c r="AW29" s="55" t="b">
        <v>1</v>
      </c>
      <c r="AY29" s="55" t="b">
        <v>1</v>
      </c>
      <c r="AZ29" s="55" t="b">
        <v>0</v>
      </c>
      <c r="BB29" s="54" t="s">
        <v>623</v>
      </c>
      <c r="BC29" s="54" t="s">
        <v>423</v>
      </c>
      <c r="BD29" s="55" t="b">
        <v>0</v>
      </c>
      <c r="BE29" s="54" t="str">
        <f>IF(AA72=1,"Y",IF(AA72=2,"N",""))</f>
        <v>N</v>
      </c>
      <c r="BF29" s="54" t="str">
        <f>BE29</f>
        <v>N</v>
      </c>
      <c r="BG29" s="54" t="b">
        <v>0</v>
      </c>
      <c r="BH29" s="54" t="b">
        <v>0</v>
      </c>
      <c r="BJ29" s="54">
        <f>AA72</f>
        <v>2</v>
      </c>
      <c r="BK29" s="54" t="e">
        <f ca="1">_xlfn.FORMULATEXT(BJ29)</f>
        <v>#N/A</v>
      </c>
      <c r="BL29" s="54" t="s">
        <v>624</v>
      </c>
      <c r="CN29" s="54" t="s">
        <v>895</v>
      </c>
      <c r="CO29" s="54" t="s">
        <v>201</v>
      </c>
    </row>
    <row r="30" spans="2:94">
      <c r="AD30" s="54">
        <f>ROW()</f>
        <v>30</v>
      </c>
      <c r="AR30" s="54" t="s">
        <v>359</v>
      </c>
      <c r="AS30" s="54" t="s">
        <v>383</v>
      </c>
      <c r="AT30" s="54" t="s">
        <v>571</v>
      </c>
      <c r="AU30" s="54">
        <v>4</v>
      </c>
      <c r="AV30" s="54" t="s">
        <v>84</v>
      </c>
      <c r="AW30" s="55" t="b">
        <v>1</v>
      </c>
      <c r="AY30" s="55" t="b">
        <v>0</v>
      </c>
      <c r="AZ30" s="55" t="b">
        <v>0</v>
      </c>
      <c r="BB30" s="54" t="s">
        <v>625</v>
      </c>
      <c r="BC30" s="54" t="s">
        <v>348</v>
      </c>
      <c r="BD30" s="55" t="b">
        <v>0</v>
      </c>
      <c r="BE30" s="54">
        <f>N74</f>
        <v>0</v>
      </c>
      <c r="BF30" s="54" t="str">
        <f>""&amp;N74</f>
        <v/>
      </c>
      <c r="BG30" s="54" t="b">
        <v>0</v>
      </c>
      <c r="BH30" s="54" t="b">
        <v>0</v>
      </c>
      <c r="BK30" s="54" t="e">
        <f t="shared" ref="BK30:BK54" ca="1" si="2">_xlfn.FORMULATEXT(BE30)</f>
        <v>#N/A</v>
      </c>
      <c r="BL30" s="54" t="e">
        <f t="shared" ref="BL30:BL54" ca="1" si="3">_xlfn.FORMULATEXT(BE30)</f>
        <v>#N/A</v>
      </c>
      <c r="CN30" s="54" t="s">
        <v>897</v>
      </c>
      <c r="CO30" s="54" t="s">
        <v>226</v>
      </c>
    </row>
    <row r="31" spans="2:94">
      <c r="B31" s="68" t="s">
        <v>626</v>
      </c>
      <c r="N31" s="122" t="s">
        <v>627</v>
      </c>
      <c r="O31" s="123"/>
      <c r="P31" s="124"/>
      <c r="AD31" s="54">
        <f>ROW()</f>
        <v>31</v>
      </c>
      <c r="AR31" s="54" t="s">
        <v>359</v>
      </c>
      <c r="AS31" s="54" t="s">
        <v>429</v>
      </c>
      <c r="AT31" s="54" t="s">
        <v>571</v>
      </c>
      <c r="AU31" s="54">
        <v>4</v>
      </c>
      <c r="AV31" s="54" t="s">
        <v>87</v>
      </c>
      <c r="AW31" s="55" t="b">
        <v>1</v>
      </c>
      <c r="AY31" s="55" t="b">
        <v>0</v>
      </c>
      <c r="AZ31" s="55" t="b">
        <v>0</v>
      </c>
      <c r="BB31" s="54" t="s">
        <v>628</v>
      </c>
      <c r="BC31" s="54" t="s">
        <v>348</v>
      </c>
      <c r="BD31" s="55" t="b">
        <v>0</v>
      </c>
      <c r="BE31" s="54">
        <f>N76</f>
        <v>0</v>
      </c>
      <c r="BF31" s="54" t="str">
        <f>""&amp;N76</f>
        <v/>
      </c>
      <c r="BG31" s="54" t="b">
        <v>0</v>
      </c>
      <c r="BH31" s="54" t="b">
        <v>0</v>
      </c>
      <c r="BK31" s="54" t="e">
        <f t="shared" ca="1" si="2"/>
        <v>#N/A</v>
      </c>
      <c r="BL31" s="54" t="e">
        <f t="shared" ca="1" si="3"/>
        <v>#N/A</v>
      </c>
      <c r="CN31" s="54" t="s">
        <v>898</v>
      </c>
      <c r="CO31" s="54" t="s">
        <v>228</v>
      </c>
    </row>
    <row r="32" spans="2:94">
      <c r="AD32" s="54">
        <f>ROW()</f>
        <v>32</v>
      </c>
      <c r="AR32" s="54" t="s">
        <v>359</v>
      </c>
      <c r="AS32" s="54" t="s">
        <v>451</v>
      </c>
      <c r="AT32" s="54" t="s">
        <v>571</v>
      </c>
      <c r="AU32" s="54">
        <v>4</v>
      </c>
      <c r="AV32" s="54" t="s">
        <v>90</v>
      </c>
      <c r="AW32" s="55" t="b">
        <v>1</v>
      </c>
      <c r="AY32" s="55" t="b">
        <v>1</v>
      </c>
      <c r="AZ32" s="55" t="b">
        <v>0</v>
      </c>
      <c r="BB32" s="54" t="s">
        <v>629</v>
      </c>
      <c r="BC32" s="54" t="s">
        <v>348</v>
      </c>
      <c r="BD32" s="55" t="b">
        <v>0</v>
      </c>
      <c r="BE32" s="54" t="str">
        <f>B79</f>
        <v>The AGM WILL BE HELD ON 30th  September , 2026</v>
      </c>
      <c r="BF32" s="54" t="str">
        <f>""&amp;B79</f>
        <v>The AGM WILL BE HELD ON 30th  September , 2026</v>
      </c>
      <c r="BG32" s="54" t="b">
        <v>1</v>
      </c>
      <c r="BH32" s="54" t="b">
        <v>0</v>
      </c>
      <c r="BK32" s="54" t="e">
        <f t="shared" ca="1" si="2"/>
        <v>#N/A</v>
      </c>
      <c r="BL32" s="54" t="e">
        <f t="shared" ca="1" si="3"/>
        <v>#N/A</v>
      </c>
      <c r="CN32" s="54" t="s">
        <v>899</v>
      </c>
      <c r="CO32" s="54" t="s">
        <v>230</v>
      </c>
    </row>
    <row r="33" spans="2:93">
      <c r="B33" s="60" t="s">
        <v>630</v>
      </c>
      <c r="N33" s="122" t="s">
        <v>631</v>
      </c>
      <c r="O33" s="123"/>
      <c r="P33" s="124"/>
      <c r="AD33" s="54">
        <f>ROW()</f>
        <v>33</v>
      </c>
      <c r="AR33" s="54" t="s">
        <v>359</v>
      </c>
      <c r="AS33" s="54" t="s">
        <v>474</v>
      </c>
      <c r="AT33" s="54" t="s">
        <v>571</v>
      </c>
      <c r="AU33" s="54">
        <v>4</v>
      </c>
      <c r="AV33" s="54" t="s">
        <v>93</v>
      </c>
      <c r="AW33" s="55" t="b">
        <v>1</v>
      </c>
      <c r="AY33" s="55" t="b">
        <v>1</v>
      </c>
      <c r="AZ33" s="55" t="b">
        <v>0</v>
      </c>
      <c r="BB33" s="54" t="s">
        <v>632</v>
      </c>
      <c r="BC33" s="54" t="s">
        <v>348</v>
      </c>
      <c r="BD33" s="55" t="b">
        <v>1</v>
      </c>
      <c r="BE33" s="54">
        <f>N83</f>
        <v>0</v>
      </c>
      <c r="BF33" s="54" t="str">
        <f>""&amp;N83</f>
        <v/>
      </c>
      <c r="BG33" s="54" t="b">
        <v>1</v>
      </c>
      <c r="BH33" s="54" t="b">
        <v>0</v>
      </c>
      <c r="BK33" s="54" t="e">
        <f t="shared" ca="1" si="2"/>
        <v>#N/A</v>
      </c>
      <c r="BL33" s="54" t="e">
        <f t="shared" ca="1" si="3"/>
        <v>#N/A</v>
      </c>
      <c r="CN33" s="54" t="s">
        <v>900</v>
      </c>
      <c r="CO33" s="54" t="s">
        <v>232</v>
      </c>
    </row>
    <row r="34" spans="2:93">
      <c r="AD34" s="54">
        <f>ROW()</f>
        <v>34</v>
      </c>
      <c r="AR34" s="54" t="s">
        <v>446</v>
      </c>
      <c r="AS34" s="54" t="s">
        <v>570</v>
      </c>
      <c r="AT34" s="54" t="s">
        <v>633</v>
      </c>
      <c r="AU34" s="54">
        <v>1</v>
      </c>
      <c r="AV34" s="54" t="s">
        <v>81</v>
      </c>
      <c r="AW34" s="55" t="b">
        <v>0</v>
      </c>
      <c r="AY34" s="55" t="b">
        <v>1</v>
      </c>
      <c r="AZ34" s="55" t="b">
        <v>0</v>
      </c>
      <c r="BB34" s="54" t="s">
        <v>634</v>
      </c>
      <c r="BC34" s="54" t="s">
        <v>348</v>
      </c>
      <c r="BD34" s="55" t="b">
        <v>1</v>
      </c>
      <c r="BE34" s="54" t="str">
        <f>E120</f>
        <v>3100000000</v>
      </c>
      <c r="BF34" s="54" t="str">
        <f>""&amp;E120</f>
        <v>3100000000</v>
      </c>
      <c r="BG34" s="54" t="b">
        <v>0</v>
      </c>
      <c r="BH34" s="54" t="b">
        <v>0</v>
      </c>
      <c r="BK34" s="54" t="e">
        <f t="shared" ca="1" si="2"/>
        <v>#N/A</v>
      </c>
      <c r="BL34" s="54" t="e">
        <f t="shared" ca="1" si="3"/>
        <v>#N/A</v>
      </c>
      <c r="CN34" s="54" t="s">
        <v>931</v>
      </c>
      <c r="CO34" s="54" t="s">
        <v>108</v>
      </c>
    </row>
    <row r="35" spans="2:93">
      <c r="B35" s="60" t="s">
        <v>635</v>
      </c>
      <c r="N35" s="122"/>
      <c r="O35" s="123"/>
      <c r="P35" s="124"/>
      <c r="AD35" s="54">
        <f>ROW()</f>
        <v>35</v>
      </c>
      <c r="AR35" s="54" t="s">
        <v>446</v>
      </c>
      <c r="AS35" s="54" t="s">
        <v>360</v>
      </c>
      <c r="AT35" s="54" t="s">
        <v>633</v>
      </c>
      <c r="AU35" s="54">
        <v>2</v>
      </c>
      <c r="AV35" s="54" t="s">
        <v>84</v>
      </c>
      <c r="AW35" s="55" t="b">
        <v>1</v>
      </c>
      <c r="AY35" s="55" t="b">
        <v>1</v>
      </c>
      <c r="AZ35" s="55" t="b">
        <v>0</v>
      </c>
      <c r="BB35" s="54" t="s">
        <v>637</v>
      </c>
      <c r="BC35" s="54" t="s">
        <v>348</v>
      </c>
      <c r="BD35" s="55" t="b">
        <v>1</v>
      </c>
      <c r="BE35" s="54" t="str">
        <f>H120</f>
        <v>1231626469</v>
      </c>
      <c r="BF35" s="54" t="str">
        <f>""&amp;H120</f>
        <v>1231626469</v>
      </c>
      <c r="BG35" s="54" t="b">
        <v>0</v>
      </c>
      <c r="BH35" s="54" t="b">
        <v>0</v>
      </c>
      <c r="BK35" s="54" t="e">
        <f t="shared" ca="1" si="2"/>
        <v>#N/A</v>
      </c>
      <c r="BL35" s="54" t="e">
        <f t="shared" ca="1" si="3"/>
        <v>#N/A</v>
      </c>
      <c r="CN35" s="54" t="s">
        <v>932</v>
      </c>
      <c r="CO35" s="54" t="s">
        <v>109</v>
      </c>
    </row>
    <row r="36" spans="2:93">
      <c r="AD36" s="54">
        <f>ROW()</f>
        <v>36</v>
      </c>
      <c r="AR36" s="54" t="s">
        <v>446</v>
      </c>
      <c r="AS36" s="54" t="s">
        <v>409</v>
      </c>
      <c r="AT36" s="54" t="s">
        <v>633</v>
      </c>
      <c r="AU36" s="54">
        <v>2</v>
      </c>
      <c r="AV36" s="54" t="s">
        <v>87</v>
      </c>
      <c r="AW36" s="55" t="b">
        <v>1</v>
      </c>
      <c r="AY36" s="55" t="b">
        <v>1</v>
      </c>
      <c r="AZ36" s="55" t="b">
        <v>0</v>
      </c>
      <c r="BB36" s="54" t="s">
        <v>638</v>
      </c>
      <c r="BC36" s="54" t="s">
        <v>348</v>
      </c>
      <c r="BD36" s="55" t="b">
        <v>1</v>
      </c>
      <c r="BE36" s="54" t="str">
        <f>K120</f>
        <v>1231626469</v>
      </c>
      <c r="BF36" s="54" t="str">
        <f>""&amp;K120</f>
        <v>1231626469</v>
      </c>
      <c r="BG36" s="54" t="b">
        <v>0</v>
      </c>
      <c r="BH36" s="54" t="b">
        <v>0</v>
      </c>
      <c r="BK36" s="54" t="e">
        <f t="shared" ca="1" si="2"/>
        <v>#N/A</v>
      </c>
      <c r="BL36" s="54" t="e">
        <f t="shared" ca="1" si="3"/>
        <v>#N/A</v>
      </c>
      <c r="CN36" s="54" t="s">
        <v>933</v>
      </c>
      <c r="CO36" s="54" t="s">
        <v>129</v>
      </c>
    </row>
    <row r="37" spans="2:93">
      <c r="B37" s="68" t="s">
        <v>639</v>
      </c>
      <c r="N37" s="229" t="s">
        <v>640</v>
      </c>
      <c r="O37" s="230"/>
      <c r="P37" s="134"/>
      <c r="AD37" s="54">
        <f>ROW()</f>
        <v>37</v>
      </c>
      <c r="AR37" s="54" t="s">
        <v>446</v>
      </c>
      <c r="AS37" s="54" t="s">
        <v>442</v>
      </c>
      <c r="AT37" s="54" t="s">
        <v>633</v>
      </c>
      <c r="AU37" s="54">
        <v>2</v>
      </c>
      <c r="AV37" s="54" t="s">
        <v>90</v>
      </c>
      <c r="AW37" s="55" t="b">
        <v>1</v>
      </c>
      <c r="AY37" s="55" t="b">
        <v>1</v>
      </c>
      <c r="AZ37" s="55" t="b">
        <v>0</v>
      </c>
      <c r="BB37" s="54" t="s">
        <v>641</v>
      </c>
      <c r="BC37" s="54" t="s">
        <v>348</v>
      </c>
      <c r="BD37" s="55" t="b">
        <v>1</v>
      </c>
      <c r="BE37" s="54" t="str">
        <f>N120</f>
        <v>1231626469</v>
      </c>
      <c r="BF37" s="54" t="str">
        <f>""&amp;N120</f>
        <v>1231626469</v>
      </c>
      <c r="BG37" s="54" t="b">
        <v>0</v>
      </c>
      <c r="BH37" s="54" t="b">
        <v>0</v>
      </c>
      <c r="BK37" s="54" t="e">
        <f t="shared" ca="1" si="2"/>
        <v>#N/A</v>
      </c>
      <c r="BL37" s="54" t="e">
        <f t="shared" ca="1" si="3"/>
        <v>#N/A</v>
      </c>
      <c r="CN37" s="54" t="s">
        <v>934</v>
      </c>
      <c r="CO37" s="54" t="s">
        <v>145</v>
      </c>
    </row>
    <row r="38" spans="2:93">
      <c r="AD38" s="54">
        <f>ROW()</f>
        <v>38</v>
      </c>
      <c r="AR38" s="54" t="s">
        <v>446</v>
      </c>
      <c r="AS38" s="54" t="s">
        <v>466</v>
      </c>
      <c r="AT38" s="54" t="s">
        <v>633</v>
      </c>
      <c r="AU38" s="54">
        <v>2</v>
      </c>
      <c r="AV38" s="54" t="s">
        <v>93</v>
      </c>
      <c r="AW38" s="55" t="b">
        <v>1</v>
      </c>
      <c r="AY38" s="55" t="b">
        <v>1</v>
      </c>
      <c r="AZ38" s="55" t="b">
        <v>0</v>
      </c>
      <c r="BB38" s="54" t="s">
        <v>642</v>
      </c>
      <c r="BC38" s="54" t="s">
        <v>348</v>
      </c>
      <c r="BD38" s="55" t="b">
        <v>1</v>
      </c>
      <c r="BE38" s="54" t="str">
        <f ca="1">E121</f>
        <v>0.00</v>
      </c>
      <c r="BF38" s="54" t="str">
        <f ca="1">""&amp;E121</f>
        <v>0.00</v>
      </c>
      <c r="BG38" s="54" t="b">
        <v>0</v>
      </c>
      <c r="BH38" s="54" t="b">
        <v>0</v>
      </c>
      <c r="BK38" s="54" t="e">
        <f t="shared" ca="1" si="2"/>
        <v>#N/A</v>
      </c>
      <c r="BL38" s="54" t="e">
        <f t="shared" ca="1" si="3"/>
        <v>#N/A</v>
      </c>
      <c r="CN38" s="54" t="s">
        <v>935</v>
      </c>
      <c r="CO38" s="54" t="s">
        <v>159</v>
      </c>
    </row>
    <row r="39" spans="2:93" ht="14.5" customHeight="1">
      <c r="B39" s="217" t="s">
        <v>643</v>
      </c>
      <c r="C39" s="217"/>
      <c r="D39" s="217"/>
      <c r="E39" s="217"/>
      <c r="F39" s="217"/>
      <c r="G39" s="217"/>
      <c r="H39" s="69"/>
      <c r="N39" s="229" t="s">
        <v>379</v>
      </c>
      <c r="O39" s="230"/>
      <c r="P39" s="134"/>
      <c r="AD39" s="54">
        <f>ROW()</f>
        <v>39</v>
      </c>
      <c r="AR39" s="54" t="s">
        <v>446</v>
      </c>
      <c r="AS39" s="54" t="s">
        <v>606</v>
      </c>
      <c r="AT39" s="54" t="s">
        <v>633</v>
      </c>
      <c r="AU39" s="54">
        <v>3</v>
      </c>
      <c r="AV39" s="54" t="s">
        <v>84</v>
      </c>
      <c r="AW39" s="55" t="b">
        <v>1</v>
      </c>
      <c r="AY39" s="55" t="b">
        <v>1</v>
      </c>
      <c r="AZ39" s="55" t="b">
        <v>0</v>
      </c>
      <c r="BB39" s="54" t="s">
        <v>645</v>
      </c>
      <c r="BC39" s="54" t="s">
        <v>348</v>
      </c>
      <c r="BD39" s="55" t="b">
        <v>1</v>
      </c>
      <c r="BE39" s="54" t="str">
        <f ca="1">H121</f>
        <v>0.00</v>
      </c>
      <c r="BF39" s="54" t="str">
        <f ca="1">""&amp;H121</f>
        <v>0.00</v>
      </c>
      <c r="BG39" s="54" t="b">
        <v>0</v>
      </c>
      <c r="BH39" s="54" t="b">
        <v>0</v>
      </c>
      <c r="BK39" s="54" t="e">
        <f t="shared" ca="1" si="2"/>
        <v>#N/A</v>
      </c>
      <c r="BL39" s="54" t="e">
        <f t="shared" ca="1" si="3"/>
        <v>#N/A</v>
      </c>
      <c r="CN39" s="54" t="s">
        <v>942</v>
      </c>
      <c r="CO39" s="54" t="s">
        <v>110</v>
      </c>
    </row>
    <row r="40" spans="2:93">
      <c r="B40" s="217"/>
      <c r="C40" s="217"/>
      <c r="D40" s="217"/>
      <c r="E40" s="217"/>
      <c r="F40" s="217"/>
      <c r="G40" s="217"/>
      <c r="H40" s="69"/>
      <c r="AD40" s="54">
        <f>ROW()</f>
        <v>40</v>
      </c>
      <c r="AR40" s="54" t="s">
        <v>446</v>
      </c>
      <c r="AS40" s="54" t="s">
        <v>614</v>
      </c>
      <c r="AT40" s="54" t="s">
        <v>633</v>
      </c>
      <c r="AU40" s="54">
        <v>3</v>
      </c>
      <c r="AV40" s="54" t="s">
        <v>87</v>
      </c>
      <c r="AW40" s="55" t="b">
        <v>1</v>
      </c>
      <c r="AY40" s="55" t="b">
        <v>1</v>
      </c>
      <c r="AZ40" s="55" t="b">
        <v>0</v>
      </c>
      <c r="BB40" s="54" t="s">
        <v>646</v>
      </c>
      <c r="BC40" s="54" t="s">
        <v>348</v>
      </c>
      <c r="BD40" s="55" t="b">
        <v>1</v>
      </c>
      <c r="BE40" s="54" t="str">
        <f ca="1">K121</f>
        <v>0.00</v>
      </c>
      <c r="BF40" s="54" t="str">
        <f ca="1">""&amp;K121</f>
        <v>0.00</v>
      </c>
      <c r="BG40" s="54" t="b">
        <v>0</v>
      </c>
      <c r="BH40" s="54" t="b">
        <v>0</v>
      </c>
      <c r="BK40" s="54" t="e">
        <f t="shared" ca="1" si="2"/>
        <v>#N/A</v>
      </c>
      <c r="BL40" s="54" t="e">
        <f t="shared" ca="1" si="3"/>
        <v>#N/A</v>
      </c>
      <c r="CN40" s="54" t="s">
        <v>943</v>
      </c>
      <c r="CO40" s="54" t="s">
        <v>130</v>
      </c>
    </row>
    <row r="41" spans="2:93">
      <c r="AD41" s="54">
        <f>ROW()</f>
        <v>41</v>
      </c>
      <c r="AR41" s="54" t="s">
        <v>446</v>
      </c>
      <c r="AS41" s="54" t="s">
        <v>618</v>
      </c>
      <c r="AT41" s="54" t="s">
        <v>633</v>
      </c>
      <c r="AU41" s="54">
        <v>3</v>
      </c>
      <c r="AV41" s="54" t="s">
        <v>90</v>
      </c>
      <c r="AW41" s="55" t="b">
        <v>1</v>
      </c>
      <c r="AY41" s="55" t="b">
        <v>1</v>
      </c>
      <c r="AZ41" s="55" t="b">
        <v>0</v>
      </c>
      <c r="BB41" s="54" t="s">
        <v>647</v>
      </c>
      <c r="BC41" s="54" t="s">
        <v>348</v>
      </c>
      <c r="BD41" s="55" t="b">
        <v>1</v>
      </c>
      <c r="BE41" s="54" t="str">
        <f ca="1">N121</f>
        <v>0.00</v>
      </c>
      <c r="BF41" s="54" t="str">
        <f ca="1">""&amp;N121</f>
        <v>0.00</v>
      </c>
      <c r="BG41" s="54" t="b">
        <v>0</v>
      </c>
      <c r="BH41" s="54" t="b">
        <v>0</v>
      </c>
      <c r="BK41" s="54" t="e">
        <f t="shared" ca="1" si="2"/>
        <v>#N/A</v>
      </c>
      <c r="BL41" s="54" t="e">
        <f t="shared" ca="1" si="3"/>
        <v>#N/A</v>
      </c>
      <c r="CN41" s="54" t="s">
        <v>944</v>
      </c>
      <c r="CO41" s="54" t="s">
        <v>146</v>
      </c>
    </row>
    <row r="42" spans="2:93">
      <c r="B42" s="215" t="s">
        <v>648</v>
      </c>
      <c r="C42" s="216"/>
      <c r="D42" s="216"/>
      <c r="E42" s="216"/>
      <c r="F42" s="216"/>
      <c r="G42" s="216"/>
      <c r="H42" s="216"/>
      <c r="I42" s="216"/>
      <c r="N42" s="229" t="s">
        <v>356</v>
      </c>
      <c r="O42" s="230"/>
      <c r="P42" s="134"/>
      <c r="AD42" s="54">
        <f>ROW()</f>
        <v>42</v>
      </c>
      <c r="AR42" s="54" t="s">
        <v>446</v>
      </c>
      <c r="AS42" s="54" t="s">
        <v>622</v>
      </c>
      <c r="AT42" s="54" t="s">
        <v>633</v>
      </c>
      <c r="AU42" s="54">
        <v>3</v>
      </c>
      <c r="AV42" s="54" t="s">
        <v>93</v>
      </c>
      <c r="AW42" s="55" t="b">
        <v>1</v>
      </c>
      <c r="AY42" s="55" t="b">
        <v>1</v>
      </c>
      <c r="AZ42" s="55" t="b">
        <v>0</v>
      </c>
      <c r="BB42" s="54" t="s">
        <v>650</v>
      </c>
      <c r="BC42" s="54" t="s">
        <v>348</v>
      </c>
      <c r="BD42" s="55" t="b">
        <v>1</v>
      </c>
      <c r="BE42" s="54" t="str">
        <f>N123</f>
        <v>1</v>
      </c>
      <c r="BF42" s="54" t="str">
        <f>""&amp;N123</f>
        <v>1</v>
      </c>
      <c r="BG42" s="54" t="b">
        <v>0</v>
      </c>
      <c r="BH42" s="54" t="b">
        <v>0</v>
      </c>
      <c r="BK42" s="54" t="e">
        <f t="shared" ca="1" si="2"/>
        <v>#N/A</v>
      </c>
      <c r="BL42" s="54" t="e">
        <f t="shared" ca="1" si="3"/>
        <v>#N/A</v>
      </c>
      <c r="CN42" s="54" t="s">
        <v>948</v>
      </c>
      <c r="CO42" s="54" t="s">
        <v>111</v>
      </c>
    </row>
    <row r="43" spans="2:93">
      <c r="B43" s="216"/>
      <c r="C43" s="216"/>
      <c r="D43" s="216"/>
      <c r="E43" s="216"/>
      <c r="F43" s="216"/>
      <c r="G43" s="216"/>
      <c r="H43" s="216"/>
      <c r="I43" s="216"/>
      <c r="AD43" s="54">
        <f>ROW()</f>
        <v>43</v>
      </c>
      <c r="AR43" s="54" t="s">
        <v>446</v>
      </c>
      <c r="AS43" s="54" t="s">
        <v>383</v>
      </c>
      <c r="AT43" s="54" t="s">
        <v>633</v>
      </c>
      <c r="AU43" s="54">
        <v>4</v>
      </c>
      <c r="AV43" s="54" t="s">
        <v>84</v>
      </c>
      <c r="AW43" s="55" t="b">
        <v>1</v>
      </c>
      <c r="AY43" s="55" t="b">
        <v>0</v>
      </c>
      <c r="AZ43" s="55" t="b">
        <v>0</v>
      </c>
      <c r="BB43" s="54" t="s">
        <v>651</v>
      </c>
      <c r="BC43" s="54" t="s">
        <v>348</v>
      </c>
      <c r="BD43" s="55" t="b">
        <v>1</v>
      </c>
      <c r="BE43" s="54" t="str">
        <f>E134</f>
        <v>0</v>
      </c>
      <c r="BF43" s="54" t="str">
        <f>""&amp;E134</f>
        <v>0</v>
      </c>
      <c r="BG43" s="54" t="b">
        <v>0</v>
      </c>
      <c r="BH43" s="54" t="b">
        <v>0</v>
      </c>
      <c r="BK43" s="54" t="e">
        <f t="shared" ca="1" si="2"/>
        <v>#N/A</v>
      </c>
      <c r="BL43" s="54" t="e">
        <f t="shared" ca="1" si="3"/>
        <v>#N/A</v>
      </c>
      <c r="CN43" s="54" t="s">
        <v>949</v>
      </c>
      <c r="CO43" s="54" t="s">
        <v>131</v>
      </c>
    </row>
    <row r="44" spans="2:93">
      <c r="AD44" s="54">
        <f>ROW()</f>
        <v>44</v>
      </c>
      <c r="AR44" s="54" t="s">
        <v>446</v>
      </c>
      <c r="AS44" s="54" t="s">
        <v>429</v>
      </c>
      <c r="AT44" s="54" t="s">
        <v>633</v>
      </c>
      <c r="AU44" s="54">
        <v>4</v>
      </c>
      <c r="AV44" s="54" t="s">
        <v>87</v>
      </c>
      <c r="AW44" s="55" t="b">
        <v>1</v>
      </c>
      <c r="AY44" s="55" t="b">
        <v>0</v>
      </c>
      <c r="AZ44" s="55" t="b">
        <v>0</v>
      </c>
      <c r="BB44" s="54" t="s">
        <v>652</v>
      </c>
      <c r="BC44" s="54" t="s">
        <v>348</v>
      </c>
      <c r="BD44" s="55" t="b">
        <v>1</v>
      </c>
      <c r="BE44" s="54" t="str">
        <f>H134</f>
        <v>0</v>
      </c>
      <c r="BF44" s="54" t="str">
        <f>""&amp;H134</f>
        <v>0</v>
      </c>
      <c r="BG44" s="54" t="b">
        <v>0</v>
      </c>
      <c r="BH44" s="54" t="b">
        <v>0</v>
      </c>
      <c r="BK44" s="54" t="e">
        <f t="shared" ca="1" si="2"/>
        <v>#N/A</v>
      </c>
      <c r="BL44" s="54" t="e">
        <f t="shared" ca="1" si="3"/>
        <v>#N/A</v>
      </c>
      <c r="CN44" s="54" t="s">
        <v>953</v>
      </c>
      <c r="CO44" s="54" t="s">
        <v>147</v>
      </c>
    </row>
    <row r="45" spans="2:93" ht="14.5" customHeight="1">
      <c r="B45" s="215" t="s">
        <v>653</v>
      </c>
      <c r="C45" s="215"/>
      <c r="D45" s="215"/>
      <c r="E45" s="215"/>
      <c r="F45" s="215"/>
      <c r="G45" s="215"/>
      <c r="H45" s="215"/>
      <c r="I45" s="215"/>
      <c r="J45" s="215"/>
      <c r="K45" s="70"/>
      <c r="N45" s="229" t="s">
        <v>654</v>
      </c>
      <c r="O45" s="230"/>
      <c r="P45" s="134"/>
      <c r="AD45" s="54">
        <f>ROW()</f>
        <v>45</v>
      </c>
      <c r="AR45" s="54" t="s">
        <v>446</v>
      </c>
      <c r="AS45" s="54" t="s">
        <v>451</v>
      </c>
      <c r="AT45" s="54" t="s">
        <v>633</v>
      </c>
      <c r="AU45" s="54">
        <v>4</v>
      </c>
      <c r="AV45" s="54" t="s">
        <v>90</v>
      </c>
      <c r="AW45" s="55" t="b">
        <v>1</v>
      </c>
      <c r="AY45" s="55" t="b">
        <v>1</v>
      </c>
      <c r="AZ45" s="55" t="b">
        <v>0</v>
      </c>
      <c r="BB45" s="54" t="s">
        <v>655</v>
      </c>
      <c r="BC45" s="54" t="s">
        <v>348</v>
      </c>
      <c r="BD45" s="55" t="b">
        <v>1</v>
      </c>
      <c r="BE45" s="54" t="str">
        <f>K134</f>
        <v>0</v>
      </c>
      <c r="BF45" s="54" t="str">
        <f>""&amp;K134</f>
        <v>0</v>
      </c>
      <c r="BG45" s="54" t="b">
        <v>0</v>
      </c>
      <c r="BH45" s="54" t="b">
        <v>0</v>
      </c>
      <c r="BK45" s="54" t="e">
        <f t="shared" ca="1" si="2"/>
        <v>#N/A</v>
      </c>
      <c r="BL45" s="54" t="e">
        <f t="shared" ca="1" si="3"/>
        <v>#N/A</v>
      </c>
      <c r="CN45" s="54" t="s">
        <v>954</v>
      </c>
      <c r="CO45" s="54" t="s">
        <v>112</v>
      </c>
    </row>
    <row r="46" spans="2:93">
      <c r="B46" s="215"/>
      <c r="C46" s="215"/>
      <c r="D46" s="215"/>
      <c r="E46" s="215"/>
      <c r="F46" s="215"/>
      <c r="G46" s="215"/>
      <c r="H46" s="215"/>
      <c r="I46" s="215"/>
      <c r="J46" s="215"/>
      <c r="K46" s="70"/>
      <c r="AD46" s="54">
        <f>ROW()</f>
        <v>46</v>
      </c>
      <c r="AR46" s="54" t="s">
        <v>446</v>
      </c>
      <c r="AS46" s="54" t="s">
        <v>474</v>
      </c>
      <c r="AT46" s="54" t="s">
        <v>633</v>
      </c>
      <c r="AU46" s="54">
        <v>4</v>
      </c>
      <c r="AV46" s="54" t="s">
        <v>93</v>
      </c>
      <c r="AW46" s="55" t="b">
        <v>1</v>
      </c>
      <c r="AY46" s="55" t="b">
        <v>1</v>
      </c>
      <c r="AZ46" s="55" t="b">
        <v>0</v>
      </c>
      <c r="BB46" s="54" t="s">
        <v>656</v>
      </c>
      <c r="BC46" s="54" t="s">
        <v>348</v>
      </c>
      <c r="BD46" s="55" t="b">
        <v>1</v>
      </c>
      <c r="BE46" s="54" t="str">
        <f>N134</f>
        <v>0</v>
      </c>
      <c r="BF46" s="54" t="str">
        <f>""&amp;N134</f>
        <v>0</v>
      </c>
      <c r="BG46" s="54" t="b">
        <v>0</v>
      </c>
      <c r="BH46" s="54" t="b">
        <v>0</v>
      </c>
      <c r="BK46" s="54" t="e">
        <f t="shared" ca="1" si="2"/>
        <v>#N/A</v>
      </c>
      <c r="BL46" s="54" t="e">
        <f t="shared" ca="1" si="3"/>
        <v>#N/A</v>
      </c>
      <c r="CN46" s="54" t="s">
        <v>955</v>
      </c>
      <c r="CO46" s="54" t="s">
        <v>132</v>
      </c>
    </row>
    <row r="47" spans="2:93">
      <c r="B47" s="215"/>
      <c r="C47" s="215"/>
      <c r="D47" s="215"/>
      <c r="E47" s="215"/>
      <c r="F47" s="215"/>
      <c r="G47" s="215"/>
      <c r="H47" s="215"/>
      <c r="I47" s="215"/>
      <c r="J47" s="215"/>
      <c r="K47" s="70"/>
      <c r="AD47" s="54">
        <f>ROW()</f>
        <v>47</v>
      </c>
      <c r="AR47" s="54" t="s">
        <v>528</v>
      </c>
      <c r="AS47" s="54" t="s">
        <v>657</v>
      </c>
      <c r="AT47" s="54" t="s">
        <v>658</v>
      </c>
      <c r="AU47" s="54">
        <v>0</v>
      </c>
      <c r="AV47" s="54" t="s">
        <v>81</v>
      </c>
      <c r="AW47" s="55" t="b">
        <v>0</v>
      </c>
      <c r="AY47" s="55" t="b">
        <v>1</v>
      </c>
      <c r="AZ47" s="55" t="b">
        <v>0</v>
      </c>
      <c r="BB47" s="54" t="s">
        <v>659</v>
      </c>
      <c r="BC47" s="54" t="s">
        <v>348</v>
      </c>
      <c r="BD47" s="55" t="b">
        <v>1</v>
      </c>
      <c r="BE47" s="54" t="str">
        <f ca="1">E135</f>
        <v>0.00</v>
      </c>
      <c r="BF47" s="54" t="str">
        <f ca="1">""&amp;E135</f>
        <v>0.00</v>
      </c>
      <c r="BG47" s="54" t="b">
        <v>0</v>
      </c>
      <c r="BH47" s="54" t="b">
        <v>0</v>
      </c>
      <c r="BK47" s="54" t="e">
        <f t="shared" ca="1" si="2"/>
        <v>#N/A</v>
      </c>
      <c r="BL47" s="54" t="e">
        <f t="shared" ca="1" si="3"/>
        <v>#N/A</v>
      </c>
      <c r="CN47" s="54" t="s">
        <v>959</v>
      </c>
      <c r="CO47" s="54" t="s">
        <v>148</v>
      </c>
    </row>
    <row r="48" spans="2:93">
      <c r="AD48" s="54">
        <f>ROW()</f>
        <v>48</v>
      </c>
      <c r="AR48" s="54" t="s">
        <v>528</v>
      </c>
      <c r="AS48" s="54" t="s">
        <v>660</v>
      </c>
      <c r="AT48" s="54" t="s">
        <v>658</v>
      </c>
      <c r="AU48" s="54">
        <v>0</v>
      </c>
      <c r="AV48" s="54" t="s">
        <v>84</v>
      </c>
      <c r="AW48" s="55" t="b">
        <v>1</v>
      </c>
      <c r="AY48" s="55" t="b">
        <v>1</v>
      </c>
      <c r="AZ48" s="55" t="b">
        <v>0</v>
      </c>
      <c r="BB48" s="54" t="s">
        <v>661</v>
      </c>
      <c r="BC48" s="54" t="s">
        <v>348</v>
      </c>
      <c r="BD48" s="55" t="b">
        <v>1</v>
      </c>
      <c r="BE48" s="54" t="str">
        <f ca="1">H135</f>
        <v>0.00</v>
      </c>
      <c r="BF48" s="54" t="str">
        <f ca="1">""&amp;H135</f>
        <v>0.00</v>
      </c>
      <c r="BG48" s="54" t="b">
        <v>0</v>
      </c>
      <c r="BH48" s="54" t="b">
        <v>0</v>
      </c>
      <c r="BK48" s="54" t="e">
        <f t="shared" ca="1" si="2"/>
        <v>#N/A</v>
      </c>
      <c r="BL48" s="54" t="e">
        <f t="shared" ca="1" si="3"/>
        <v>#N/A</v>
      </c>
      <c r="CN48" s="54" t="s">
        <v>960</v>
      </c>
      <c r="CO48" s="54" t="s">
        <v>160</v>
      </c>
    </row>
    <row r="49" spans="1:93">
      <c r="B49" s="68" t="s">
        <v>587</v>
      </c>
      <c r="AA49" s="91">
        <v>1</v>
      </c>
      <c r="AB49" s="54">
        <f>IF(AC49="Y",1,2)</f>
        <v>1</v>
      </c>
      <c r="AC49" s="54" t="s">
        <v>542</v>
      </c>
      <c r="AD49" s="54">
        <f>ROW()</f>
        <v>49</v>
      </c>
      <c r="AR49" s="54" t="s">
        <v>528</v>
      </c>
      <c r="AS49" s="54" t="s">
        <v>663</v>
      </c>
      <c r="AT49" s="54" t="s">
        <v>658</v>
      </c>
      <c r="AU49" s="54">
        <v>0</v>
      </c>
      <c r="AV49" s="54" t="s">
        <v>87</v>
      </c>
      <c r="AW49" s="55" t="b">
        <v>1</v>
      </c>
      <c r="AY49" s="55" t="b">
        <v>1</v>
      </c>
      <c r="AZ49" s="55" t="b">
        <v>0</v>
      </c>
      <c r="BB49" s="54" t="s">
        <v>664</v>
      </c>
      <c r="BC49" s="54" t="s">
        <v>348</v>
      </c>
      <c r="BD49" s="55" t="b">
        <v>1</v>
      </c>
      <c r="BE49" s="54" t="str">
        <f ca="1">K135</f>
        <v>0.00</v>
      </c>
      <c r="BF49" s="54" t="str">
        <f ca="1">""&amp;K135</f>
        <v>0.00</v>
      </c>
      <c r="BG49" s="54" t="b">
        <v>0</v>
      </c>
      <c r="BH49" s="54" t="b">
        <v>0</v>
      </c>
      <c r="BK49" s="54" t="e">
        <f t="shared" ca="1" si="2"/>
        <v>#N/A</v>
      </c>
      <c r="BL49" s="54" t="e">
        <f t="shared" ca="1" si="3"/>
        <v>#N/A</v>
      </c>
      <c r="CN49" s="54" t="s">
        <v>961</v>
      </c>
      <c r="CO49" s="54" t="s">
        <v>169</v>
      </c>
    </row>
    <row r="50" spans="1:93">
      <c r="AD50" s="54">
        <f>ROW()</f>
        <v>50</v>
      </c>
      <c r="AR50" s="54" t="s">
        <v>528</v>
      </c>
      <c r="AS50" s="54" t="s">
        <v>665</v>
      </c>
      <c r="AT50" s="54" t="s">
        <v>658</v>
      </c>
      <c r="AU50" s="54">
        <v>0</v>
      </c>
      <c r="AV50" s="54" t="s">
        <v>90</v>
      </c>
      <c r="AW50" s="55" t="b">
        <v>1</v>
      </c>
      <c r="AY50" s="55" t="b">
        <v>1</v>
      </c>
      <c r="AZ50" s="55" t="b">
        <v>0</v>
      </c>
      <c r="BB50" s="54" t="s">
        <v>666</v>
      </c>
      <c r="BC50" s="54" t="s">
        <v>348</v>
      </c>
      <c r="BD50" s="55" t="b">
        <v>1</v>
      </c>
      <c r="BE50" s="54" t="str">
        <f ca="1">N135</f>
        <v>0.00</v>
      </c>
      <c r="BF50" s="54" t="str">
        <f ca="1">""&amp;N135</f>
        <v>0.00</v>
      </c>
      <c r="BG50" s="54" t="b">
        <v>0</v>
      </c>
      <c r="BH50" s="54" t="b">
        <v>0</v>
      </c>
      <c r="BK50" s="54" t="e">
        <f t="shared" ca="1" si="2"/>
        <v>#N/A</v>
      </c>
      <c r="BL50" s="54" t="e">
        <f t="shared" ca="1" si="3"/>
        <v>#N/A</v>
      </c>
      <c r="CN50" s="54" t="s">
        <v>965</v>
      </c>
      <c r="CO50" s="54" t="s">
        <v>113</v>
      </c>
    </row>
    <row r="51" spans="1:93">
      <c r="B51" s="68" t="s">
        <v>594</v>
      </c>
      <c r="AA51" s="91">
        <v>1</v>
      </c>
      <c r="AB51" s="54">
        <f>IF(AC51="Y",1,2)</f>
        <v>1</v>
      </c>
      <c r="AC51" s="54" t="s">
        <v>542</v>
      </c>
      <c r="AD51" s="54">
        <f>ROW()</f>
        <v>51</v>
      </c>
      <c r="AR51" s="54" t="s">
        <v>528</v>
      </c>
      <c r="AS51" s="54" t="s">
        <v>668</v>
      </c>
      <c r="AT51" s="54" t="s">
        <v>658</v>
      </c>
      <c r="AU51" s="54">
        <v>0</v>
      </c>
      <c r="AV51" s="54" t="s">
        <v>93</v>
      </c>
      <c r="AW51" s="55" t="b">
        <v>1</v>
      </c>
      <c r="AY51" s="55" t="b">
        <v>1</v>
      </c>
      <c r="AZ51" s="55" t="b">
        <v>0</v>
      </c>
      <c r="BB51" s="54" t="s">
        <v>669</v>
      </c>
      <c r="BC51" s="54" t="s">
        <v>348</v>
      </c>
      <c r="BD51" s="55" t="b">
        <v>1</v>
      </c>
      <c r="BE51" s="54" t="str">
        <f>N137</f>
        <v>0</v>
      </c>
      <c r="BF51" s="54" t="str">
        <f>""&amp;N137</f>
        <v>0</v>
      </c>
      <c r="BG51" s="54" t="b">
        <v>0</v>
      </c>
      <c r="BH51" s="54" t="b">
        <v>0</v>
      </c>
      <c r="BK51" s="54" t="e">
        <f t="shared" ca="1" si="2"/>
        <v>#N/A</v>
      </c>
      <c r="BL51" s="54" t="e">
        <f t="shared" ca="1" si="3"/>
        <v>#N/A</v>
      </c>
      <c r="CN51" s="54" t="s">
        <v>966</v>
      </c>
      <c r="CO51" s="54" t="s">
        <v>133</v>
      </c>
    </row>
    <row r="52" spans="1:93">
      <c r="A52" s="68" t="s">
        <v>789</v>
      </c>
      <c r="AD52" s="54">
        <f>ROW()</f>
        <v>52</v>
      </c>
      <c r="AR52" s="54" t="s">
        <v>457</v>
      </c>
      <c r="AS52" s="54" t="s">
        <v>671</v>
      </c>
      <c r="AT52" s="54" t="s">
        <v>672</v>
      </c>
      <c r="AU52" s="54">
        <v>0</v>
      </c>
      <c r="AV52" s="54" t="s">
        <v>81</v>
      </c>
      <c r="AW52" s="55" t="b">
        <v>0</v>
      </c>
      <c r="AY52" s="55" t="b">
        <v>1</v>
      </c>
      <c r="AZ52" s="55" t="b">
        <v>0</v>
      </c>
      <c r="BB52" s="54" t="s">
        <v>673</v>
      </c>
      <c r="BC52" s="54" t="s">
        <v>348</v>
      </c>
      <c r="BD52" s="55" t="b">
        <v>1</v>
      </c>
      <c r="BE52" s="54" t="str">
        <f>H148</f>
        <v>0</v>
      </c>
      <c r="BF52" s="54" t="str">
        <f>""&amp;H148</f>
        <v>0</v>
      </c>
      <c r="BG52" s="54" t="b">
        <v>1</v>
      </c>
      <c r="BH52" s="54" t="b">
        <v>0</v>
      </c>
      <c r="BK52" s="54" t="e">
        <f t="shared" ca="1" si="2"/>
        <v>#N/A</v>
      </c>
      <c r="BL52" s="54" t="e">
        <f t="shared" ca="1" si="3"/>
        <v>#N/A</v>
      </c>
      <c r="CN52" s="54" t="s">
        <v>967</v>
      </c>
      <c r="CO52" s="54" t="s">
        <v>114</v>
      </c>
    </row>
    <row r="53" spans="1:93">
      <c r="A53" s="68" t="s">
        <v>789</v>
      </c>
      <c r="B53" s="68" t="s">
        <v>674</v>
      </c>
      <c r="AD53" s="54">
        <f>ROW()</f>
        <v>53</v>
      </c>
      <c r="AR53" s="54" t="s">
        <v>457</v>
      </c>
      <c r="AS53" s="54" t="s">
        <v>675</v>
      </c>
      <c r="AT53" s="54" t="s">
        <v>672</v>
      </c>
      <c r="AU53" s="54">
        <v>0</v>
      </c>
      <c r="AV53" s="54" t="s">
        <v>86</v>
      </c>
      <c r="AW53" s="55" t="b">
        <v>1</v>
      </c>
      <c r="AY53" s="55" t="b">
        <v>1</v>
      </c>
      <c r="AZ53" s="55" t="b">
        <v>0</v>
      </c>
      <c r="BB53" s="54" t="s">
        <v>676</v>
      </c>
      <c r="BC53" s="54" t="s">
        <v>348</v>
      </c>
      <c r="BD53" s="55" t="b">
        <v>0</v>
      </c>
      <c r="BE53" s="54">
        <f>N190</f>
        <v>0</v>
      </c>
      <c r="BF53" s="54" t="str">
        <f>""&amp;N190</f>
        <v/>
      </c>
      <c r="BG53" s="54" t="b">
        <v>1</v>
      </c>
      <c r="BH53" s="54" t="b">
        <v>0</v>
      </c>
      <c r="BK53" s="54" t="e">
        <f t="shared" ca="1" si="2"/>
        <v>#N/A</v>
      </c>
      <c r="BL53" s="54" t="e">
        <f t="shared" ca="1" si="3"/>
        <v>#N/A</v>
      </c>
      <c r="CN53" s="54" t="s">
        <v>971</v>
      </c>
      <c r="CO53" s="54" t="s">
        <v>134</v>
      </c>
    </row>
    <row r="54" spans="1:93">
      <c r="A54" s="68" t="s">
        <v>789</v>
      </c>
      <c r="AD54" s="54">
        <f>ROW()</f>
        <v>54</v>
      </c>
      <c r="AR54" s="54" t="s">
        <v>457</v>
      </c>
      <c r="AS54" s="54" t="s">
        <v>677</v>
      </c>
      <c r="AT54" s="54" t="s">
        <v>672</v>
      </c>
      <c r="AU54" s="54">
        <v>0</v>
      </c>
      <c r="AV54" s="54" t="s">
        <v>89</v>
      </c>
      <c r="AW54" s="55" t="b">
        <v>1</v>
      </c>
      <c r="AY54" s="55" t="b">
        <v>1</v>
      </c>
      <c r="AZ54" s="55" t="b">
        <v>0</v>
      </c>
      <c r="BB54" s="54" t="s">
        <v>678</v>
      </c>
      <c r="BC54" s="54" t="s">
        <v>348</v>
      </c>
      <c r="BD54" s="55" t="b">
        <v>1</v>
      </c>
      <c r="BE54" s="54" t="str">
        <f>N192</f>
        <v>0</v>
      </c>
      <c r="BF54" s="54" t="str">
        <f>""&amp;N192</f>
        <v>0</v>
      </c>
      <c r="BG54" s="54" t="b">
        <v>0</v>
      </c>
      <c r="BH54" s="54" t="b">
        <v>0</v>
      </c>
      <c r="BK54" s="54" t="e">
        <f t="shared" ca="1" si="2"/>
        <v>#N/A</v>
      </c>
      <c r="BL54" s="54" t="e">
        <f t="shared" ca="1" si="3"/>
        <v>#N/A</v>
      </c>
      <c r="CN54" s="54" t="s">
        <v>972</v>
      </c>
      <c r="CO54" s="54" t="s">
        <v>149</v>
      </c>
    </row>
    <row r="55" spans="1:93">
      <c r="A55" s="68" t="s">
        <v>789</v>
      </c>
      <c r="B55" s="115" t="s">
        <v>679</v>
      </c>
      <c r="C55" s="115"/>
      <c r="D55" s="115" t="s">
        <v>680</v>
      </c>
      <c r="E55" s="115"/>
      <c r="F55" s="115"/>
      <c r="G55" s="115" t="s">
        <v>681</v>
      </c>
      <c r="H55" s="115"/>
      <c r="I55" s="115"/>
      <c r="J55" s="115"/>
      <c r="AD55" s="54">
        <f>ROW()</f>
        <v>55</v>
      </c>
      <c r="AR55" s="54" t="s">
        <v>457</v>
      </c>
      <c r="AS55" s="54" t="s">
        <v>682</v>
      </c>
      <c r="AT55" s="54" t="s">
        <v>672</v>
      </c>
      <c r="AU55" s="54">
        <v>0</v>
      </c>
      <c r="AV55" s="54" t="s">
        <v>92</v>
      </c>
      <c r="AW55" s="55" t="b">
        <v>1</v>
      </c>
      <c r="AY55" s="55" t="b">
        <v>0</v>
      </c>
      <c r="AZ55" s="55" t="b">
        <v>0</v>
      </c>
      <c r="BB55" s="54" t="s">
        <v>683</v>
      </c>
      <c r="BC55" s="54" t="s">
        <v>461</v>
      </c>
      <c r="BD55" s="55" t="b">
        <v>0</v>
      </c>
      <c r="BE55" s="54" t="s">
        <v>684</v>
      </c>
      <c r="BF55" s="54" t="s">
        <v>684</v>
      </c>
      <c r="BG55" s="54" t="b">
        <v>0</v>
      </c>
      <c r="BH55" s="54" t="b">
        <v>0</v>
      </c>
      <c r="BK55" s="54" t="s">
        <v>463</v>
      </c>
      <c r="BL55" s="54" t="s">
        <v>463</v>
      </c>
      <c r="CN55" s="54" t="s">
        <v>973</v>
      </c>
      <c r="CO55" s="54" t="s">
        <v>161</v>
      </c>
    </row>
    <row r="56" spans="1:93">
      <c r="A56" s="68" t="s">
        <v>789</v>
      </c>
      <c r="B56" s="135" t="s">
        <v>44</v>
      </c>
      <c r="C56" s="137"/>
      <c r="D56" s="4" t="s">
        <v>179</v>
      </c>
      <c r="E56" s="3"/>
      <c r="F56" s="2"/>
      <c r="G56" s="107" t="str">
        <f>VLOOKUP(D56,LookUpMaster!$A$8:$B$11,2,FALSE)</f>
        <v>A1024 - National Stock Exchange (NSE)</v>
      </c>
      <c r="H56" s="107"/>
      <c r="I56" s="107"/>
      <c r="J56" s="108"/>
      <c r="AD56" s="54">
        <f>ROW()</f>
        <v>56</v>
      </c>
      <c r="AR56" s="54" t="s">
        <v>470</v>
      </c>
      <c r="AS56" s="54" t="s">
        <v>671</v>
      </c>
      <c r="AT56" s="54" t="s">
        <v>687</v>
      </c>
      <c r="AU56" s="54">
        <v>0</v>
      </c>
      <c r="AV56" s="54" t="s">
        <v>81</v>
      </c>
      <c r="AW56" s="55" t="b">
        <v>0</v>
      </c>
      <c r="AY56" s="55" t="b">
        <v>1</v>
      </c>
      <c r="AZ56" s="55" t="b">
        <v>0</v>
      </c>
      <c r="BB56" s="54" t="s">
        <v>688</v>
      </c>
      <c r="BC56" s="54" t="s">
        <v>461</v>
      </c>
      <c r="BD56" s="55" t="b">
        <v>0</v>
      </c>
      <c r="BE56" s="54" t="s">
        <v>689</v>
      </c>
      <c r="BF56" s="54" t="s">
        <v>689</v>
      </c>
      <c r="BG56" s="54" t="b">
        <v>0</v>
      </c>
      <c r="BH56" s="54" t="b">
        <v>0</v>
      </c>
      <c r="BK56" s="54" t="s">
        <v>463</v>
      </c>
      <c r="BL56" s="54" t="s">
        <v>463</v>
      </c>
      <c r="CN56" s="54" t="s">
        <v>979</v>
      </c>
      <c r="CO56" s="54" t="s">
        <v>170</v>
      </c>
    </row>
    <row r="57" spans="1:93">
      <c r="B57" s="135" t="s">
        <v>28</v>
      </c>
      <c r="C57" s="137"/>
      <c r="D57" s="4" t="s">
        <v>184</v>
      </c>
      <c r="E57" s="3"/>
      <c r="F57" s="2"/>
      <c r="G57" s="107" t="str">
        <f>VLOOKUP(D57,LookUpMaster!$A$8:$B$11,2,FALSE)</f>
        <v>A1 - Bombay Stock Exchange (BSE)</v>
      </c>
      <c r="H57" s="107"/>
      <c r="I57" s="107"/>
      <c r="J57" s="108"/>
      <c r="AW57" s="55"/>
      <c r="BD57" s="55"/>
      <c r="CN57" s="54" t="s">
        <v>980</v>
      </c>
      <c r="CO57" s="54" t="s">
        <v>176</v>
      </c>
    </row>
    <row r="58" spans="1:93">
      <c r="B58" s="135" t="s">
        <v>40</v>
      </c>
      <c r="C58" s="137"/>
      <c r="D58" s="4"/>
      <c r="E58" s="3"/>
      <c r="F58" s="2"/>
      <c r="G58" s="107" t="e">
        <f>VLOOKUP(D58,LookUpMaster!$A$8:$B$11,2,FALSE)</f>
        <v>#N/A</v>
      </c>
      <c r="H58" s="107"/>
      <c r="I58" s="107"/>
      <c r="J58" s="108"/>
      <c r="AW58" s="55"/>
      <c r="BD58" s="55"/>
      <c r="CN58" s="54" t="s">
        <v>981</v>
      </c>
      <c r="CO58" s="54" t="s">
        <v>115</v>
      </c>
    </row>
    <row r="59" spans="1:93">
      <c r="B59" s="135" t="s">
        <v>55</v>
      </c>
      <c r="C59" s="137"/>
      <c r="D59" s="4"/>
      <c r="E59" s="3"/>
      <c r="F59" s="2"/>
      <c r="G59" s="107" t="e">
        <f>VLOOKUP(D59,LookUpMaster!$A$8:$B$11,2,FALSE)</f>
        <v>#N/A</v>
      </c>
      <c r="H59" s="107"/>
      <c r="I59" s="107"/>
      <c r="J59" s="108"/>
      <c r="AW59" s="55"/>
      <c r="BD59" s="55"/>
      <c r="CN59" s="54" t="s">
        <v>985</v>
      </c>
      <c r="CO59" s="54" t="s">
        <v>135</v>
      </c>
    </row>
    <row r="60" spans="1:93">
      <c r="AD60" s="54">
        <f>ROW()</f>
        <v>60</v>
      </c>
      <c r="AR60" s="54" t="s">
        <v>470</v>
      </c>
      <c r="AS60" s="54" t="s">
        <v>690</v>
      </c>
      <c r="AT60" s="54" t="s">
        <v>687</v>
      </c>
      <c r="AU60" s="54">
        <v>0</v>
      </c>
      <c r="AV60" s="54" t="s">
        <v>86</v>
      </c>
      <c r="AW60" s="55" t="b">
        <v>1</v>
      </c>
      <c r="AY60" s="55" t="b">
        <v>1</v>
      </c>
      <c r="AZ60" s="55" t="b">
        <v>1</v>
      </c>
      <c r="BB60" s="54" t="s">
        <v>691</v>
      </c>
      <c r="BC60" s="54" t="s">
        <v>348</v>
      </c>
      <c r="BD60" s="55" t="b">
        <v>1</v>
      </c>
      <c r="BE60" s="54">
        <f t="shared" ref="BE60:BE71" si="4">F155</f>
        <v>0</v>
      </c>
      <c r="BF60" s="54" t="str">
        <f t="shared" ref="BF60:BF71" si="5">""&amp;F155</f>
        <v/>
      </c>
      <c r="BG60" s="54" t="b">
        <v>1</v>
      </c>
      <c r="BH60" s="54" t="b">
        <v>1</v>
      </c>
      <c r="BK60" s="54" t="e">
        <f t="shared" ref="BK60:BK77" ca="1" si="6">_xlfn.FORMULATEXT(BE60)</f>
        <v>#N/A</v>
      </c>
      <c r="BL60" s="54" t="e">
        <f t="shared" ref="BL60:BL77" ca="1" si="7">_xlfn.FORMULATEXT(BE60)</f>
        <v>#N/A</v>
      </c>
      <c r="CN60" s="54" t="s">
        <v>986</v>
      </c>
      <c r="CO60" s="54" t="s">
        <v>150</v>
      </c>
    </row>
    <row r="61" spans="1:93">
      <c r="B61" s="60" t="s">
        <v>692</v>
      </c>
      <c r="N61" s="231" t="s">
        <v>44</v>
      </c>
      <c r="O61" s="232"/>
      <c r="P61" s="233"/>
      <c r="AD61" s="54">
        <f>ROW()</f>
        <v>61</v>
      </c>
      <c r="AR61" s="54" t="s">
        <v>470</v>
      </c>
      <c r="AS61" s="54" t="s">
        <v>694</v>
      </c>
      <c r="AT61" s="54" t="s">
        <v>687</v>
      </c>
      <c r="AU61" s="54">
        <v>0</v>
      </c>
      <c r="AV61" s="54" t="s">
        <v>89</v>
      </c>
      <c r="AW61" s="55" t="b">
        <v>1</v>
      </c>
      <c r="AY61" s="55" t="b">
        <v>1</v>
      </c>
      <c r="AZ61" s="55" t="b">
        <v>0</v>
      </c>
      <c r="BB61" s="54" t="s">
        <v>695</v>
      </c>
      <c r="BC61" s="54" t="s">
        <v>348</v>
      </c>
      <c r="BD61" s="55" t="b">
        <v>1</v>
      </c>
      <c r="BE61" s="54" t="str">
        <f t="shared" si="4"/>
        <v>0.00</v>
      </c>
      <c r="BF61" s="54" t="str">
        <f t="shared" si="5"/>
        <v>0.00</v>
      </c>
      <c r="BG61" s="54" t="b">
        <v>0</v>
      </c>
      <c r="BH61" s="54" t="b">
        <v>0</v>
      </c>
      <c r="BK61" s="54" t="e">
        <f t="shared" ca="1" si="6"/>
        <v>#N/A</v>
      </c>
      <c r="BL61" s="54" t="e">
        <f t="shared" ca="1" si="7"/>
        <v>#N/A</v>
      </c>
      <c r="CN61" s="54" t="s">
        <v>987</v>
      </c>
      <c r="CO61" s="54" t="s">
        <v>116</v>
      </c>
    </row>
    <row r="62" spans="1:93">
      <c r="A62" s="68" t="s">
        <v>789</v>
      </c>
      <c r="AD62" s="54">
        <f>ROW()</f>
        <v>62</v>
      </c>
      <c r="AR62" s="54" t="s">
        <v>470</v>
      </c>
      <c r="AS62" s="54" t="s">
        <v>697</v>
      </c>
      <c r="AT62" s="54" t="s">
        <v>687</v>
      </c>
      <c r="AU62" s="54">
        <v>0</v>
      </c>
      <c r="AV62" s="54" t="s">
        <v>92</v>
      </c>
      <c r="AW62" s="55" t="b">
        <v>1</v>
      </c>
      <c r="AY62" s="55" t="b">
        <v>1</v>
      </c>
      <c r="AZ62" s="55" t="b">
        <v>0</v>
      </c>
      <c r="BB62" s="54" t="s">
        <v>698</v>
      </c>
      <c r="BC62" s="54" t="s">
        <v>348</v>
      </c>
      <c r="BD62" s="55" t="b">
        <v>1</v>
      </c>
      <c r="BE62" s="54">
        <f t="shared" si="4"/>
        <v>0</v>
      </c>
      <c r="BF62" s="54" t="str">
        <f t="shared" si="5"/>
        <v/>
      </c>
      <c r="BG62" s="54" t="b">
        <v>1</v>
      </c>
      <c r="BH62" s="54" t="b">
        <v>0</v>
      </c>
      <c r="BK62" s="54" t="e">
        <f t="shared" ca="1" si="6"/>
        <v>#N/A</v>
      </c>
      <c r="BL62" s="54" t="e">
        <f t="shared" ca="1" si="7"/>
        <v>#N/A</v>
      </c>
      <c r="CN62" s="54" t="s">
        <v>991</v>
      </c>
      <c r="CO62" s="54" t="s">
        <v>117</v>
      </c>
    </row>
    <row r="63" spans="1:93" ht="47.5" customHeight="1">
      <c r="A63" s="68" t="s">
        <v>789</v>
      </c>
      <c r="B63" s="222" t="s">
        <v>699</v>
      </c>
      <c r="C63" s="222"/>
      <c r="D63" s="222"/>
      <c r="E63" s="222"/>
      <c r="F63" s="207" t="s">
        <v>700</v>
      </c>
      <c r="G63" s="207"/>
      <c r="H63" s="207"/>
      <c r="I63" s="207"/>
      <c r="J63" s="223" t="s">
        <v>701</v>
      </c>
      <c r="K63" s="223"/>
      <c r="L63" s="223"/>
      <c r="M63" s="223"/>
      <c r="N63" s="112" t="s">
        <v>702</v>
      </c>
      <c r="O63" s="112"/>
      <c r="P63" s="112"/>
      <c r="Q63" s="71"/>
      <c r="AD63" s="54">
        <f>ROW()</f>
        <v>63</v>
      </c>
      <c r="AR63" s="54" t="s">
        <v>470</v>
      </c>
      <c r="AS63" s="54" t="s">
        <v>703</v>
      </c>
      <c r="AT63" s="54" t="s">
        <v>687</v>
      </c>
      <c r="AU63" s="54">
        <v>0</v>
      </c>
      <c r="AV63" s="54" t="s">
        <v>95</v>
      </c>
      <c r="AW63" s="55" t="b">
        <v>1</v>
      </c>
      <c r="AY63" s="55" t="b">
        <v>0</v>
      </c>
      <c r="AZ63" s="55" t="b">
        <v>0</v>
      </c>
      <c r="BB63" s="54" t="s">
        <v>704</v>
      </c>
      <c r="BC63" s="54" t="s">
        <v>348</v>
      </c>
      <c r="BD63" s="55" t="b">
        <v>1</v>
      </c>
      <c r="BE63" s="54">
        <f t="shared" si="4"/>
        <v>0</v>
      </c>
      <c r="BF63" s="54" t="str">
        <f t="shared" si="5"/>
        <v/>
      </c>
      <c r="BG63" s="54" t="b">
        <v>1</v>
      </c>
      <c r="BH63" s="54" t="b">
        <v>0</v>
      </c>
      <c r="BK63" s="54" t="e">
        <f t="shared" ca="1" si="6"/>
        <v>#N/A</v>
      </c>
      <c r="BL63" s="54" t="e">
        <f t="shared" ca="1" si="7"/>
        <v>#N/A</v>
      </c>
      <c r="CN63" s="54" t="s">
        <v>992</v>
      </c>
      <c r="CO63" s="54" t="s">
        <v>136</v>
      </c>
    </row>
    <row r="64" spans="1:93">
      <c r="A64" s="68" t="s">
        <v>789</v>
      </c>
      <c r="B64" s="4" t="s">
        <v>1950</v>
      </c>
      <c r="C64" s="3"/>
      <c r="D64" s="3"/>
      <c r="E64" s="2"/>
      <c r="F64" s="4" t="s">
        <v>1951</v>
      </c>
      <c r="G64" s="3"/>
      <c r="H64" s="3"/>
      <c r="I64" s="2"/>
      <c r="J64" s="4" t="s">
        <v>1952</v>
      </c>
      <c r="K64" s="3"/>
      <c r="L64" s="3"/>
      <c r="M64" s="2"/>
      <c r="N64" s="7" t="s">
        <v>1953</v>
      </c>
      <c r="O64" s="6"/>
      <c r="P64" s="5"/>
      <c r="Q64" s="56"/>
      <c r="AD64" s="54">
        <f>ROW()</f>
        <v>64</v>
      </c>
      <c r="AR64" s="54" t="s">
        <v>479</v>
      </c>
      <c r="AS64" s="54" t="s">
        <v>671</v>
      </c>
      <c r="AT64" s="54" t="s">
        <v>706</v>
      </c>
      <c r="AU64" s="54">
        <v>0</v>
      </c>
      <c r="AV64" s="54" t="s">
        <v>81</v>
      </c>
      <c r="AW64" s="55" t="b">
        <v>0</v>
      </c>
      <c r="AY64" s="55" t="b">
        <v>1</v>
      </c>
      <c r="AZ64" s="55" t="b">
        <v>0</v>
      </c>
      <c r="BB64" s="54" t="s">
        <v>707</v>
      </c>
      <c r="BC64" s="54" t="s">
        <v>348</v>
      </c>
      <c r="BD64" s="55" t="b">
        <v>1</v>
      </c>
      <c r="BE64" s="54">
        <f t="shared" si="4"/>
        <v>0</v>
      </c>
      <c r="BF64" s="54" t="str">
        <f t="shared" si="5"/>
        <v/>
      </c>
      <c r="BG64" s="54" t="b">
        <v>1</v>
      </c>
      <c r="BH64" s="54" t="b">
        <v>0</v>
      </c>
      <c r="BK64" s="54" t="e">
        <f t="shared" ca="1" si="6"/>
        <v>#N/A</v>
      </c>
      <c r="BL64" s="54" t="e">
        <f t="shared" ca="1" si="7"/>
        <v>#N/A</v>
      </c>
      <c r="CN64" s="54" t="s">
        <v>993</v>
      </c>
      <c r="CO64" s="54" t="s">
        <v>151</v>
      </c>
    </row>
    <row r="65" spans="1:93">
      <c r="AD65" s="54">
        <f>ROW()</f>
        <v>65</v>
      </c>
      <c r="AR65" s="54" t="s">
        <v>479</v>
      </c>
      <c r="AS65" s="54" t="s">
        <v>675</v>
      </c>
      <c r="AT65" s="54" t="s">
        <v>706</v>
      </c>
      <c r="AU65" s="54">
        <v>0</v>
      </c>
      <c r="AV65" s="54" t="s">
        <v>86</v>
      </c>
      <c r="AW65" s="55" t="b">
        <v>1</v>
      </c>
      <c r="AY65" s="55" t="b">
        <v>1</v>
      </c>
      <c r="AZ65" s="55" t="b">
        <v>0</v>
      </c>
      <c r="BB65" s="54" t="s">
        <v>708</v>
      </c>
      <c r="BC65" s="54" t="s">
        <v>348</v>
      </c>
      <c r="BD65" s="55" t="b">
        <v>1</v>
      </c>
      <c r="BE65" s="54">
        <f t="shared" si="4"/>
        <v>0</v>
      </c>
      <c r="BF65" s="54" t="str">
        <f t="shared" si="5"/>
        <v/>
      </c>
      <c r="BG65" s="54" t="b">
        <v>1</v>
      </c>
      <c r="BH65" s="54" t="b">
        <v>0</v>
      </c>
      <c r="BK65" s="54" t="e">
        <f t="shared" ca="1" si="6"/>
        <v>#N/A</v>
      </c>
      <c r="BL65" s="54" t="e">
        <f t="shared" ca="1" si="7"/>
        <v>#N/A</v>
      </c>
      <c r="CN65" s="54" t="s">
        <v>997</v>
      </c>
      <c r="CO65" s="54" t="s">
        <v>162</v>
      </c>
    </row>
    <row r="66" spans="1:93">
      <c r="B66" s="68" t="s">
        <v>709</v>
      </c>
      <c r="N66" s="224"/>
      <c r="O66" s="224"/>
      <c r="P66" s="224"/>
      <c r="AA66" s="91">
        <v>2</v>
      </c>
      <c r="AB66" s="54">
        <f>IF(AC66="Y",1,2)</f>
        <v>2</v>
      </c>
      <c r="AC66" s="54" t="s">
        <v>93</v>
      </c>
      <c r="AD66" s="54">
        <f>ROW()</f>
        <v>66</v>
      </c>
      <c r="AR66" s="54" t="s">
        <v>479</v>
      </c>
      <c r="AS66" s="54" t="s">
        <v>677</v>
      </c>
      <c r="AT66" s="54" t="s">
        <v>706</v>
      </c>
      <c r="AU66" s="54">
        <v>0</v>
      </c>
      <c r="AV66" s="54" t="s">
        <v>89</v>
      </c>
      <c r="AW66" s="55" t="b">
        <v>1</v>
      </c>
      <c r="AY66" s="55" t="b">
        <v>1</v>
      </c>
      <c r="AZ66" s="55" t="b">
        <v>0</v>
      </c>
      <c r="BB66" s="54" t="s">
        <v>711</v>
      </c>
      <c r="BC66" s="54" t="s">
        <v>348</v>
      </c>
      <c r="BD66" s="55" t="b">
        <v>1</v>
      </c>
      <c r="BE66" s="54">
        <f t="shared" si="4"/>
        <v>0</v>
      </c>
      <c r="BF66" s="54" t="str">
        <f t="shared" si="5"/>
        <v/>
      </c>
      <c r="BG66" s="54" t="b">
        <v>1</v>
      </c>
      <c r="BH66" s="54" t="b">
        <v>0</v>
      </c>
      <c r="BK66" s="54" t="e">
        <f t="shared" ca="1" si="6"/>
        <v>#N/A</v>
      </c>
      <c r="BL66" s="54" t="e">
        <f t="shared" ca="1" si="7"/>
        <v>#N/A</v>
      </c>
      <c r="CN66" s="54" t="s">
        <v>998</v>
      </c>
      <c r="CO66" s="54" t="s">
        <v>171</v>
      </c>
    </row>
    <row r="67" spans="1:93">
      <c r="AD67" s="54">
        <f>ROW()</f>
        <v>67</v>
      </c>
      <c r="AR67" s="54" t="s">
        <v>479</v>
      </c>
      <c r="AS67" s="54" t="s">
        <v>682</v>
      </c>
      <c r="AT67" s="54" t="s">
        <v>706</v>
      </c>
      <c r="AU67" s="54">
        <v>0</v>
      </c>
      <c r="AV67" s="54" t="s">
        <v>92</v>
      </c>
      <c r="AW67" s="55" t="b">
        <v>1</v>
      </c>
      <c r="AY67" s="55" t="b">
        <v>0</v>
      </c>
      <c r="AZ67" s="55" t="b">
        <v>0</v>
      </c>
      <c r="BB67" s="54" t="s">
        <v>712</v>
      </c>
      <c r="BC67" s="54" t="s">
        <v>348</v>
      </c>
      <c r="BD67" s="55" t="b">
        <v>1</v>
      </c>
      <c r="BE67" s="54">
        <f t="shared" si="4"/>
        <v>0</v>
      </c>
      <c r="BF67" s="54" t="str">
        <f t="shared" si="5"/>
        <v/>
      </c>
      <c r="BG67" s="54" t="b">
        <v>1</v>
      </c>
      <c r="BH67" s="54" t="b">
        <v>0</v>
      </c>
      <c r="BK67" s="54" t="e">
        <f t="shared" ca="1" si="6"/>
        <v>#N/A</v>
      </c>
      <c r="BL67" s="54" t="e">
        <f t="shared" ca="1" si="7"/>
        <v>#N/A</v>
      </c>
      <c r="CN67" s="54" t="s">
        <v>999</v>
      </c>
      <c r="CO67" s="54" t="s">
        <v>177</v>
      </c>
    </row>
    <row r="68" spans="1:93">
      <c r="B68" s="60" t="s">
        <v>713</v>
      </c>
      <c r="N68" s="122"/>
      <c r="O68" s="123"/>
      <c r="P68" s="124"/>
      <c r="AD68" s="54">
        <f>ROW()</f>
        <v>68</v>
      </c>
      <c r="AR68" s="54" t="s">
        <v>486</v>
      </c>
      <c r="AS68" s="54" t="s">
        <v>671</v>
      </c>
      <c r="AT68" s="54" t="s">
        <v>715</v>
      </c>
      <c r="AU68" s="54">
        <v>0</v>
      </c>
      <c r="AV68" s="54" t="s">
        <v>81</v>
      </c>
      <c r="AW68" s="55" t="b">
        <v>0</v>
      </c>
      <c r="AY68" s="55" t="b">
        <v>1</v>
      </c>
      <c r="AZ68" s="55" t="b">
        <v>0</v>
      </c>
      <c r="BB68" s="54" t="s">
        <v>716</v>
      </c>
      <c r="BC68" s="54" t="s">
        <v>348</v>
      </c>
      <c r="BD68" s="55" t="b">
        <v>1</v>
      </c>
      <c r="BE68" s="54">
        <f t="shared" si="4"/>
        <v>0</v>
      </c>
      <c r="BF68" s="54" t="str">
        <f t="shared" si="5"/>
        <v/>
      </c>
      <c r="BG68" s="54" t="b">
        <v>1</v>
      </c>
      <c r="BH68" s="54" t="b">
        <v>0</v>
      </c>
      <c r="BK68" s="54" t="e">
        <f t="shared" ca="1" si="6"/>
        <v>#N/A</v>
      </c>
      <c r="BL68" s="54" t="e">
        <f t="shared" ca="1" si="7"/>
        <v>#N/A</v>
      </c>
      <c r="CN68" s="54" t="s">
        <v>1002</v>
      </c>
      <c r="CO68" s="54" t="s">
        <v>183</v>
      </c>
    </row>
    <row r="69" spans="1:93">
      <c r="AD69" s="54">
        <f>ROW()</f>
        <v>69</v>
      </c>
      <c r="AR69" s="54" t="s">
        <v>486</v>
      </c>
      <c r="AS69" s="54" t="s">
        <v>690</v>
      </c>
      <c r="AT69" s="54" t="s">
        <v>715</v>
      </c>
      <c r="AU69" s="54">
        <v>0</v>
      </c>
      <c r="AV69" s="54" t="s">
        <v>86</v>
      </c>
      <c r="AW69" s="55" t="b">
        <v>1</v>
      </c>
      <c r="AY69" s="55" t="b">
        <v>1</v>
      </c>
      <c r="AZ69" s="55" t="b">
        <v>1</v>
      </c>
      <c r="BB69" s="54" t="s">
        <v>717</v>
      </c>
      <c r="BC69" s="54" t="s">
        <v>348</v>
      </c>
      <c r="BD69" s="55" t="b">
        <v>1</v>
      </c>
      <c r="BE69" s="54">
        <f t="shared" si="4"/>
        <v>0</v>
      </c>
      <c r="BF69" s="54" t="str">
        <f t="shared" si="5"/>
        <v/>
      </c>
      <c r="BG69" s="54" t="b">
        <v>1</v>
      </c>
      <c r="BH69" s="54" t="b">
        <v>0</v>
      </c>
      <c r="BK69" s="54" t="e">
        <f t="shared" ca="1" si="6"/>
        <v>#N/A</v>
      </c>
      <c r="BL69" s="54" t="e">
        <f t="shared" ca="1" si="7"/>
        <v>#N/A</v>
      </c>
      <c r="CN69" s="54" t="s">
        <v>1009</v>
      </c>
      <c r="CO69" s="54" t="s">
        <v>118</v>
      </c>
    </row>
    <row r="70" spans="1:93">
      <c r="B70" s="60" t="s">
        <v>718</v>
      </c>
      <c r="N70" s="229" t="s">
        <v>719</v>
      </c>
      <c r="O70" s="230"/>
      <c r="P70" s="134"/>
      <c r="AD70" s="54">
        <f>ROW()</f>
        <v>70</v>
      </c>
      <c r="AR70" s="54" t="s">
        <v>486</v>
      </c>
      <c r="AS70" s="54" t="s">
        <v>694</v>
      </c>
      <c r="AT70" s="54" t="s">
        <v>715</v>
      </c>
      <c r="AU70" s="54">
        <v>0</v>
      </c>
      <c r="AV70" s="54" t="s">
        <v>89</v>
      </c>
      <c r="AW70" s="55" t="b">
        <v>1</v>
      </c>
      <c r="AY70" s="55" t="b">
        <v>1</v>
      </c>
      <c r="AZ70" s="55" t="b">
        <v>0</v>
      </c>
      <c r="BB70" s="54" t="s">
        <v>720</v>
      </c>
      <c r="BC70" s="54" t="s">
        <v>348</v>
      </c>
      <c r="BD70" s="55" t="b">
        <v>1</v>
      </c>
      <c r="BE70" s="54">
        <f t="shared" si="4"/>
        <v>0</v>
      </c>
      <c r="BF70" s="54" t="str">
        <f t="shared" si="5"/>
        <v/>
      </c>
      <c r="BG70" s="54" t="b">
        <v>1</v>
      </c>
      <c r="BH70" s="54" t="b">
        <v>0</v>
      </c>
      <c r="BK70" s="54" t="e">
        <f t="shared" ca="1" si="6"/>
        <v>#N/A</v>
      </c>
      <c r="BL70" s="54" t="e">
        <f t="shared" ca="1" si="7"/>
        <v>#N/A</v>
      </c>
      <c r="CN70" s="54" t="s">
        <v>1010</v>
      </c>
      <c r="CO70" s="54" t="s">
        <v>137</v>
      </c>
    </row>
    <row r="71" spans="1:93">
      <c r="AD71" s="54">
        <f>ROW()</f>
        <v>71</v>
      </c>
      <c r="AR71" s="54" t="s">
        <v>486</v>
      </c>
      <c r="AS71" s="54" t="s">
        <v>697</v>
      </c>
      <c r="AT71" s="54" t="s">
        <v>715</v>
      </c>
      <c r="AU71" s="54">
        <v>0</v>
      </c>
      <c r="AV71" s="54" t="s">
        <v>92</v>
      </c>
      <c r="AW71" s="55" t="b">
        <v>1</v>
      </c>
      <c r="AY71" s="55" t="b">
        <v>1</v>
      </c>
      <c r="AZ71" s="55" t="b">
        <v>0</v>
      </c>
      <c r="BB71" s="54" t="s">
        <v>721</v>
      </c>
      <c r="BC71" s="54" t="s">
        <v>348</v>
      </c>
      <c r="BD71" s="55" t="b">
        <v>1</v>
      </c>
      <c r="BE71" s="54">
        <f t="shared" si="4"/>
        <v>0</v>
      </c>
      <c r="BF71" s="54" t="str">
        <f t="shared" si="5"/>
        <v/>
      </c>
      <c r="BG71" s="54" t="b">
        <v>1</v>
      </c>
      <c r="BH71" s="54" t="b">
        <v>0</v>
      </c>
      <c r="BK71" s="54" t="e">
        <f t="shared" ca="1" si="6"/>
        <v>#N/A</v>
      </c>
      <c r="BL71" s="54" t="e">
        <f t="shared" ca="1" si="7"/>
        <v>#N/A</v>
      </c>
      <c r="CN71" s="54" t="s">
        <v>1011</v>
      </c>
      <c r="CO71" s="54" t="s">
        <v>152</v>
      </c>
    </row>
    <row r="72" spans="1:93">
      <c r="B72" s="68" t="s">
        <v>722</v>
      </c>
      <c r="N72" s="224"/>
      <c r="O72" s="224"/>
      <c r="P72" s="224"/>
      <c r="AA72" s="91">
        <v>2</v>
      </c>
      <c r="AB72" s="54">
        <f>IF(AC72="Y",1,2)</f>
        <v>2</v>
      </c>
      <c r="AC72" s="54" t="s">
        <v>93</v>
      </c>
      <c r="AD72" s="54">
        <f>ROW()</f>
        <v>72</v>
      </c>
      <c r="AR72" s="54" t="s">
        <v>486</v>
      </c>
      <c r="AS72" s="54" t="s">
        <v>703</v>
      </c>
      <c r="AT72" s="54" t="s">
        <v>715</v>
      </c>
      <c r="AU72" s="54">
        <v>0</v>
      </c>
      <c r="AV72" s="54" t="s">
        <v>95</v>
      </c>
      <c r="AW72" s="55" t="b">
        <v>1</v>
      </c>
      <c r="AY72" s="55" t="b">
        <v>0</v>
      </c>
      <c r="AZ72" s="55" t="b">
        <v>0</v>
      </c>
      <c r="BB72" s="54" t="s">
        <v>724</v>
      </c>
      <c r="BC72" s="54" t="s">
        <v>348</v>
      </c>
      <c r="BD72" s="55" t="b">
        <v>1</v>
      </c>
      <c r="BE72" s="54" t="str">
        <f>F168</f>
        <v>0.00</v>
      </c>
      <c r="BF72" s="54" t="str">
        <f>""&amp;F168</f>
        <v>0.00</v>
      </c>
      <c r="BG72" s="54" t="b">
        <v>0</v>
      </c>
      <c r="BH72" s="54" t="b">
        <v>0</v>
      </c>
      <c r="BK72" s="54" t="e">
        <f t="shared" ca="1" si="6"/>
        <v>#N/A</v>
      </c>
      <c r="BL72" s="54" t="e">
        <f t="shared" ca="1" si="7"/>
        <v>#N/A</v>
      </c>
      <c r="CN72" s="54" t="s">
        <v>1014</v>
      </c>
      <c r="CO72" s="54" t="s">
        <v>163</v>
      </c>
    </row>
    <row r="73" spans="1:93">
      <c r="AD73" s="54">
        <f>ROW()</f>
        <v>73</v>
      </c>
      <c r="AR73" s="54" t="s">
        <v>495</v>
      </c>
      <c r="AS73" s="54" t="s">
        <v>671</v>
      </c>
      <c r="AT73" s="54" t="s">
        <v>725</v>
      </c>
      <c r="AU73" s="54">
        <v>0</v>
      </c>
      <c r="AV73" s="54" t="s">
        <v>81</v>
      </c>
      <c r="AW73" s="55" t="b">
        <v>0</v>
      </c>
      <c r="AY73" s="55" t="b">
        <v>1</v>
      </c>
      <c r="AZ73" s="55" t="b">
        <v>0</v>
      </c>
      <c r="BB73" s="54" t="s">
        <v>726</v>
      </c>
      <c r="BC73" s="54" t="s">
        <v>348</v>
      </c>
      <c r="BD73" s="55" t="b">
        <v>1</v>
      </c>
      <c r="BE73" s="54">
        <f>F169</f>
        <v>0</v>
      </c>
      <c r="BF73" s="54" t="str">
        <f>""&amp;F169</f>
        <v/>
      </c>
      <c r="BG73" s="54" t="b">
        <v>1</v>
      </c>
      <c r="BH73" s="54" t="b">
        <v>0</v>
      </c>
      <c r="BK73" s="54" t="e">
        <f t="shared" ca="1" si="6"/>
        <v>#N/A</v>
      </c>
      <c r="BL73" s="54" t="e">
        <f t="shared" ca="1" si="7"/>
        <v>#N/A</v>
      </c>
      <c r="CN73" s="54" t="s">
        <v>1015</v>
      </c>
      <c r="CO73" s="54" t="s">
        <v>172</v>
      </c>
    </row>
    <row r="74" spans="1:93">
      <c r="B74" s="60" t="s">
        <v>727</v>
      </c>
      <c r="N74" s="229"/>
      <c r="O74" s="230"/>
      <c r="P74" s="134"/>
      <c r="AD74" s="54">
        <f>ROW()</f>
        <v>74</v>
      </c>
      <c r="AR74" s="54" t="s">
        <v>495</v>
      </c>
      <c r="AS74" s="54" t="s">
        <v>675</v>
      </c>
      <c r="AT74" s="54" t="s">
        <v>725</v>
      </c>
      <c r="AU74" s="54">
        <v>0</v>
      </c>
      <c r="AV74" s="54" t="s">
        <v>86</v>
      </c>
      <c r="AW74" s="55" t="b">
        <v>1</v>
      </c>
      <c r="AY74" s="55" t="b">
        <v>1</v>
      </c>
      <c r="AZ74" s="55" t="b">
        <v>0</v>
      </c>
      <c r="BB74" s="54" t="s">
        <v>729</v>
      </c>
      <c r="BC74" s="54" t="s">
        <v>348</v>
      </c>
      <c r="BD74" s="55" t="b">
        <v>1</v>
      </c>
      <c r="BE74" s="54">
        <f>F170</f>
        <v>0</v>
      </c>
      <c r="BF74" s="54" t="str">
        <f>""&amp;F170</f>
        <v/>
      </c>
      <c r="BG74" s="54" t="b">
        <v>1</v>
      </c>
      <c r="BH74" s="54" t="b">
        <v>0</v>
      </c>
      <c r="BK74" s="54" t="e">
        <f t="shared" ca="1" si="6"/>
        <v>#N/A</v>
      </c>
      <c r="BL74" s="54" t="e">
        <f t="shared" ca="1" si="7"/>
        <v>#N/A</v>
      </c>
      <c r="CN74" s="54" t="s">
        <v>1016</v>
      </c>
      <c r="CO74" s="54" t="s">
        <v>178</v>
      </c>
    </row>
    <row r="75" spans="1:93">
      <c r="B75" s="60" t="s">
        <v>730</v>
      </c>
      <c r="AD75" s="54">
        <f>ROW()</f>
        <v>75</v>
      </c>
      <c r="AR75" s="54" t="s">
        <v>495</v>
      </c>
      <c r="AS75" s="54" t="s">
        <v>677</v>
      </c>
      <c r="AT75" s="54" t="s">
        <v>725</v>
      </c>
      <c r="AU75" s="54">
        <v>0</v>
      </c>
      <c r="AV75" s="54" t="s">
        <v>89</v>
      </c>
      <c r="AW75" s="55" t="b">
        <v>1</v>
      </c>
      <c r="AY75" s="55" t="b">
        <v>1</v>
      </c>
      <c r="AZ75" s="55" t="b">
        <v>0</v>
      </c>
      <c r="BB75" s="54" t="s">
        <v>731</v>
      </c>
      <c r="BC75" s="54" t="s">
        <v>348</v>
      </c>
      <c r="BD75" s="55" t="b">
        <v>1</v>
      </c>
      <c r="BE75" s="54">
        <f>F171</f>
        <v>0</v>
      </c>
      <c r="BF75" s="54" t="str">
        <f>""&amp;F171</f>
        <v/>
      </c>
      <c r="BG75" s="54" t="b">
        <v>1</v>
      </c>
      <c r="BH75" s="54" t="b">
        <v>0</v>
      </c>
      <c r="BK75" s="54" t="e">
        <f t="shared" ca="1" si="6"/>
        <v>#N/A</v>
      </c>
      <c r="BL75" s="54" t="e">
        <f t="shared" ca="1" si="7"/>
        <v>#N/A</v>
      </c>
      <c r="CN75" s="54" t="s">
        <v>1019</v>
      </c>
      <c r="CO75" s="54" t="s">
        <v>119</v>
      </c>
    </row>
    <row r="76" spans="1:93">
      <c r="B76" s="60" t="s">
        <v>732</v>
      </c>
      <c r="N76" s="229"/>
      <c r="O76" s="230"/>
      <c r="P76" s="134"/>
      <c r="AD76" s="54">
        <f>ROW()</f>
        <v>76</v>
      </c>
      <c r="AR76" s="54" t="s">
        <v>495</v>
      </c>
      <c r="AS76" s="54" t="s">
        <v>682</v>
      </c>
      <c r="AT76" s="54" t="s">
        <v>725</v>
      </c>
      <c r="AU76" s="54">
        <v>0</v>
      </c>
      <c r="AV76" s="54" t="s">
        <v>92</v>
      </c>
      <c r="AW76" s="55" t="b">
        <v>1</v>
      </c>
      <c r="AY76" s="55" t="b">
        <v>0</v>
      </c>
      <c r="AZ76" s="55" t="b">
        <v>0</v>
      </c>
      <c r="BB76" s="54" t="s">
        <v>734</v>
      </c>
      <c r="BC76" s="54" t="s">
        <v>348</v>
      </c>
      <c r="BD76" s="55" t="b">
        <v>1</v>
      </c>
      <c r="BE76" s="54">
        <f>F172</f>
        <v>0</v>
      </c>
      <c r="BF76" s="54" t="str">
        <f>""&amp;F172</f>
        <v/>
      </c>
      <c r="BG76" s="54" t="b">
        <v>1</v>
      </c>
      <c r="BH76" s="54" t="b">
        <v>0</v>
      </c>
      <c r="BK76" s="54" t="e">
        <f t="shared" ca="1" si="6"/>
        <v>#N/A</v>
      </c>
      <c r="BL76" s="54" t="e">
        <f t="shared" ca="1" si="7"/>
        <v>#N/A</v>
      </c>
      <c r="CN76" s="54" t="s">
        <v>1020</v>
      </c>
      <c r="CO76" s="54" t="s">
        <v>120</v>
      </c>
    </row>
    <row r="77" spans="1:93">
      <c r="AD77" s="54">
        <f>ROW()</f>
        <v>77</v>
      </c>
      <c r="AR77" s="54" t="s">
        <v>503</v>
      </c>
      <c r="AS77" s="54" t="s">
        <v>671</v>
      </c>
      <c r="AT77" s="54" t="s">
        <v>735</v>
      </c>
      <c r="AU77" s="54">
        <v>0</v>
      </c>
      <c r="AV77" s="54" t="s">
        <v>81</v>
      </c>
      <c r="AW77" s="55" t="b">
        <v>0</v>
      </c>
      <c r="AY77" s="55" t="b">
        <v>1</v>
      </c>
      <c r="AZ77" s="55" t="b">
        <v>0</v>
      </c>
      <c r="BB77" s="73" t="s">
        <v>736</v>
      </c>
      <c r="BC77" s="54" t="s">
        <v>348</v>
      </c>
      <c r="BD77" s="55" t="b">
        <v>1</v>
      </c>
      <c r="BE77" s="54" t="str">
        <f>F174</f>
        <v>0.00</v>
      </c>
      <c r="BF77" s="54" t="str">
        <f>""&amp;F174</f>
        <v>0.00</v>
      </c>
      <c r="BG77" s="54" t="b">
        <v>0</v>
      </c>
      <c r="BH77" s="54" t="b">
        <v>0</v>
      </c>
      <c r="BK77" s="54" t="e">
        <f t="shared" ca="1" si="6"/>
        <v>#N/A</v>
      </c>
      <c r="BL77" s="54" t="e">
        <f t="shared" ca="1" si="7"/>
        <v>#N/A</v>
      </c>
      <c r="CN77" s="54" t="s">
        <v>1021</v>
      </c>
      <c r="CO77" s="54" t="s">
        <v>121</v>
      </c>
    </row>
    <row r="78" spans="1:93">
      <c r="A78" s="68" t="s">
        <v>789</v>
      </c>
      <c r="B78" s="85" t="s">
        <v>738</v>
      </c>
      <c r="AD78" s="54">
        <f>ROW()</f>
        <v>78</v>
      </c>
      <c r="AR78" s="54" t="s">
        <v>503</v>
      </c>
      <c r="AS78" s="54" t="s">
        <v>690</v>
      </c>
      <c r="AT78" s="54" t="s">
        <v>735</v>
      </c>
      <c r="AU78" s="54">
        <v>0</v>
      </c>
      <c r="AV78" s="54" t="s">
        <v>86</v>
      </c>
      <c r="AW78" s="55" t="b">
        <v>1</v>
      </c>
      <c r="AY78" s="55" t="b">
        <v>1</v>
      </c>
      <c r="AZ78" s="55" t="b">
        <v>1</v>
      </c>
      <c r="BB78" s="54" t="s">
        <v>739</v>
      </c>
      <c r="BC78" s="54" t="s">
        <v>461</v>
      </c>
      <c r="BD78" s="55" t="b">
        <v>0</v>
      </c>
      <c r="BE78" s="54" t="s">
        <v>684</v>
      </c>
      <c r="BF78" s="54" t="s">
        <v>684</v>
      </c>
      <c r="BG78" s="54" t="b">
        <v>0</v>
      </c>
      <c r="BH78" s="54" t="b">
        <v>0</v>
      </c>
      <c r="BK78" s="54" t="s">
        <v>463</v>
      </c>
      <c r="BL78" s="54" t="s">
        <v>463</v>
      </c>
      <c r="CN78" s="54" t="s">
        <v>1024</v>
      </c>
      <c r="CO78" s="54" t="s">
        <v>138</v>
      </c>
    </row>
    <row r="79" spans="1:93" ht="32.5" customHeight="1">
      <c r="A79" s="68" t="s">
        <v>789</v>
      </c>
      <c r="B79" s="208" t="s">
        <v>1954</v>
      </c>
      <c r="C79" s="209"/>
      <c r="D79" s="209"/>
      <c r="E79" s="209"/>
      <c r="F79" s="209"/>
      <c r="G79" s="209"/>
      <c r="H79" s="209"/>
      <c r="I79" s="209"/>
      <c r="J79" s="209"/>
      <c r="K79" s="209"/>
      <c r="L79" s="199"/>
      <c r="AD79" s="54">
        <f>ROW()</f>
        <v>79</v>
      </c>
      <c r="AR79" s="54" t="s">
        <v>503</v>
      </c>
      <c r="AS79" s="54" t="s">
        <v>694</v>
      </c>
      <c r="AT79" s="54" t="s">
        <v>735</v>
      </c>
      <c r="AU79" s="54">
        <v>0</v>
      </c>
      <c r="AV79" s="54" t="s">
        <v>89</v>
      </c>
      <c r="AW79" s="55" t="b">
        <v>1</v>
      </c>
      <c r="AY79" s="55" t="b">
        <v>1</v>
      </c>
      <c r="AZ79" s="55" t="b">
        <v>0</v>
      </c>
      <c r="BB79" s="54" t="s">
        <v>740</v>
      </c>
      <c r="BC79" s="54" t="s">
        <v>461</v>
      </c>
      <c r="BD79" s="55" t="b">
        <v>0</v>
      </c>
      <c r="BE79" s="54" t="s">
        <v>741</v>
      </c>
      <c r="BF79" s="54" t="s">
        <v>741</v>
      </c>
      <c r="BG79" s="54" t="b">
        <v>0</v>
      </c>
      <c r="BH79" s="54" t="b">
        <v>0</v>
      </c>
      <c r="BK79" s="54" t="s">
        <v>463</v>
      </c>
      <c r="BL79" s="54" t="s">
        <v>463</v>
      </c>
      <c r="CN79" s="54" t="s">
        <v>1025</v>
      </c>
      <c r="CO79" s="54" t="s">
        <v>153</v>
      </c>
    </row>
    <row r="80" spans="1:93">
      <c r="A80" s="68" t="s">
        <v>789</v>
      </c>
      <c r="AD80" s="54">
        <f>ROW()</f>
        <v>80</v>
      </c>
      <c r="AR80" s="54" t="s">
        <v>503</v>
      </c>
      <c r="AS80" s="54" t="s">
        <v>697</v>
      </c>
      <c r="AT80" s="54" t="s">
        <v>735</v>
      </c>
      <c r="AU80" s="54">
        <v>0</v>
      </c>
      <c r="AV80" s="54" t="s">
        <v>92</v>
      </c>
      <c r="AW80" s="55" t="b">
        <v>1</v>
      </c>
      <c r="AY80" s="55" t="b">
        <v>1</v>
      </c>
      <c r="AZ80" s="55" t="b">
        <v>0</v>
      </c>
      <c r="BB80" s="54" t="s">
        <v>742</v>
      </c>
      <c r="BC80" s="54" t="s">
        <v>348</v>
      </c>
      <c r="BD80" s="55" t="b">
        <v>1</v>
      </c>
      <c r="BE80" s="54">
        <f t="shared" ref="BE80:BE86" si="8">H155</f>
        <v>0</v>
      </c>
      <c r="BF80" s="54" t="str">
        <f t="shared" ref="BF80:BF86" si="9">""&amp;H155</f>
        <v/>
      </c>
      <c r="BG80" s="54" t="b">
        <v>1</v>
      </c>
      <c r="BH80" s="54" t="b">
        <v>1</v>
      </c>
      <c r="BK80" s="54" t="e">
        <f t="shared" ref="BK80:BK86" ca="1" si="10">_xlfn.FORMULATEXT(BE80)</f>
        <v>#N/A</v>
      </c>
      <c r="BL80" s="54" t="e">
        <f t="shared" ref="BL80:BL86" ca="1" si="11">_xlfn.FORMULATEXT(BE80)</f>
        <v>#N/A</v>
      </c>
      <c r="CN80" s="54" t="s">
        <v>1026</v>
      </c>
      <c r="CO80" s="54" t="s">
        <v>122</v>
      </c>
    </row>
    <row r="81" spans="2:93">
      <c r="B81" s="58" t="s">
        <v>743</v>
      </c>
      <c r="AD81" s="54">
        <f>ROW()</f>
        <v>81</v>
      </c>
      <c r="AR81" s="54" t="s">
        <v>503</v>
      </c>
      <c r="AS81" s="54" t="s">
        <v>703</v>
      </c>
      <c r="AT81" s="54" t="s">
        <v>735</v>
      </c>
      <c r="AU81" s="54">
        <v>0</v>
      </c>
      <c r="AV81" s="54" t="s">
        <v>95</v>
      </c>
      <c r="AW81" s="55" t="b">
        <v>1</v>
      </c>
      <c r="AY81" s="55" t="b">
        <v>0</v>
      </c>
      <c r="AZ81" s="55" t="b">
        <v>0</v>
      </c>
      <c r="BB81" s="54" t="s">
        <v>744</v>
      </c>
      <c r="BC81" s="54" t="s">
        <v>348</v>
      </c>
      <c r="BD81" s="55" t="b">
        <v>1</v>
      </c>
      <c r="BE81" s="54" t="str">
        <f t="shared" si="8"/>
        <v>0.00</v>
      </c>
      <c r="BF81" s="54" t="str">
        <f t="shared" si="9"/>
        <v>0.00</v>
      </c>
      <c r="BG81" s="54" t="b">
        <v>0</v>
      </c>
      <c r="BH81" s="54" t="b">
        <v>0</v>
      </c>
      <c r="BK81" s="54" t="e">
        <f t="shared" ca="1" si="10"/>
        <v>#N/A</v>
      </c>
      <c r="BL81" s="54" t="e">
        <f t="shared" ca="1" si="11"/>
        <v>#N/A</v>
      </c>
      <c r="CN81" s="54" t="s">
        <v>1029</v>
      </c>
      <c r="CO81" s="54" t="s">
        <v>139</v>
      </c>
    </row>
    <row r="82" spans="2:93">
      <c r="AD82" s="54">
        <f>ROW()</f>
        <v>82</v>
      </c>
      <c r="AR82" s="54" t="s">
        <v>512</v>
      </c>
      <c r="AS82" s="54" t="s">
        <v>745</v>
      </c>
      <c r="AT82" s="54" t="s">
        <v>746</v>
      </c>
      <c r="AU82" s="54">
        <v>0</v>
      </c>
      <c r="AV82" s="54" t="s">
        <v>81</v>
      </c>
      <c r="AW82" s="55" t="b">
        <v>0</v>
      </c>
      <c r="AY82" s="55" t="b">
        <v>1</v>
      </c>
      <c r="AZ82" s="55" t="b">
        <v>0</v>
      </c>
      <c r="BB82" s="54" t="s">
        <v>747</v>
      </c>
      <c r="BC82" s="54" t="s">
        <v>348</v>
      </c>
      <c r="BD82" s="55" t="b">
        <v>1</v>
      </c>
      <c r="BE82" s="54">
        <f t="shared" si="8"/>
        <v>0</v>
      </c>
      <c r="BF82" s="54" t="str">
        <f t="shared" si="9"/>
        <v/>
      </c>
      <c r="BG82" s="54" t="b">
        <v>1</v>
      </c>
      <c r="BH82" s="54" t="b">
        <v>0</v>
      </c>
      <c r="BK82" s="54" t="e">
        <f t="shared" ca="1" si="10"/>
        <v>#N/A</v>
      </c>
      <c r="BL82" s="54" t="e">
        <f t="shared" ca="1" si="11"/>
        <v>#N/A</v>
      </c>
      <c r="CN82" s="54" t="s">
        <v>1039</v>
      </c>
      <c r="CO82" s="54" t="s">
        <v>154</v>
      </c>
    </row>
    <row r="83" spans="2:93">
      <c r="B83" s="60" t="s">
        <v>748</v>
      </c>
      <c r="N83" s="4"/>
      <c r="O83" s="3"/>
      <c r="P83" s="2"/>
      <c r="AD83" s="54">
        <f>ROW()</f>
        <v>83</v>
      </c>
      <c r="AR83" s="54" t="s">
        <v>512</v>
      </c>
      <c r="AS83" s="54" t="s">
        <v>750</v>
      </c>
      <c r="AT83" s="54" t="s">
        <v>746</v>
      </c>
      <c r="AU83" s="54">
        <v>0</v>
      </c>
      <c r="AV83" s="54" t="s">
        <v>84</v>
      </c>
      <c r="AW83" s="55" t="b">
        <v>1</v>
      </c>
      <c r="AY83" s="55" t="b">
        <v>1</v>
      </c>
      <c r="AZ83" s="55" t="b">
        <v>0</v>
      </c>
      <c r="BB83" s="54" t="s">
        <v>751</v>
      </c>
      <c r="BC83" s="54" t="s">
        <v>348</v>
      </c>
      <c r="BD83" s="55" t="b">
        <v>1</v>
      </c>
      <c r="BE83" s="54">
        <f t="shared" si="8"/>
        <v>0</v>
      </c>
      <c r="BF83" s="54" t="str">
        <f t="shared" si="9"/>
        <v/>
      </c>
      <c r="BG83" s="54" t="b">
        <v>1</v>
      </c>
      <c r="BH83" s="54" t="b">
        <v>0</v>
      </c>
      <c r="BK83" s="54" t="e">
        <f t="shared" ca="1" si="10"/>
        <v>#N/A</v>
      </c>
      <c r="BL83" s="54" t="e">
        <f t="shared" ca="1" si="11"/>
        <v>#N/A</v>
      </c>
      <c r="CN83" s="54" t="s">
        <v>1040</v>
      </c>
      <c r="CO83" s="54" t="s">
        <v>164</v>
      </c>
    </row>
    <row r="84" spans="2:93">
      <c r="AD84" s="54">
        <f>ROW()</f>
        <v>84</v>
      </c>
      <c r="AR84" s="54" t="s">
        <v>512</v>
      </c>
      <c r="AS84" s="54" t="s">
        <v>677</v>
      </c>
      <c r="AT84" s="54" t="s">
        <v>746</v>
      </c>
      <c r="AU84" s="54">
        <v>0</v>
      </c>
      <c r="AV84" s="54" t="s">
        <v>86</v>
      </c>
      <c r="AW84" s="55" t="b">
        <v>1</v>
      </c>
      <c r="AY84" s="55" t="b">
        <v>1</v>
      </c>
      <c r="AZ84" s="55" t="b">
        <v>0</v>
      </c>
      <c r="BB84" s="54" t="s">
        <v>752</v>
      </c>
      <c r="BC84" s="54" t="s">
        <v>348</v>
      </c>
      <c r="BD84" s="55" t="b">
        <v>1</v>
      </c>
      <c r="BE84" s="54">
        <f t="shared" si="8"/>
        <v>0</v>
      </c>
      <c r="BF84" s="54" t="str">
        <f t="shared" si="9"/>
        <v/>
      </c>
      <c r="BG84" s="54" t="b">
        <v>1</v>
      </c>
      <c r="BH84" s="54" t="b">
        <v>0</v>
      </c>
      <c r="BK84" s="54" t="e">
        <f t="shared" ca="1" si="10"/>
        <v>#N/A</v>
      </c>
      <c r="BL84" s="54" t="e">
        <f t="shared" ca="1" si="11"/>
        <v>#N/A</v>
      </c>
      <c r="CN84" s="54" t="s">
        <v>1041</v>
      </c>
      <c r="CO84" s="54" t="s">
        <v>123</v>
      </c>
    </row>
    <row r="85" spans="2:93" ht="28.5" customHeight="1">
      <c r="B85" s="106" t="s">
        <v>753</v>
      </c>
      <c r="C85" s="106"/>
      <c r="D85" s="106" t="s">
        <v>76</v>
      </c>
      <c r="E85" s="106"/>
      <c r="F85" s="106"/>
      <c r="G85" s="112" t="s">
        <v>754</v>
      </c>
      <c r="H85" s="112"/>
      <c r="I85" s="112"/>
      <c r="J85" s="112"/>
      <c r="K85" s="106" t="s">
        <v>78</v>
      </c>
      <c r="L85" s="106"/>
      <c r="M85" s="106"/>
      <c r="N85" s="106" t="s">
        <v>755</v>
      </c>
      <c r="O85" s="106"/>
      <c r="P85" s="106"/>
      <c r="Q85" s="106"/>
      <c r="R85" s="207" t="s">
        <v>756</v>
      </c>
      <c r="S85" s="207"/>
      <c r="T85" s="207"/>
      <c r="AD85" s="54">
        <f>ROW()</f>
        <v>85</v>
      </c>
      <c r="AR85" s="54" t="s">
        <v>512</v>
      </c>
      <c r="AS85" s="54" t="s">
        <v>757</v>
      </c>
      <c r="AT85" s="54" t="s">
        <v>746</v>
      </c>
      <c r="AU85" s="54">
        <v>0</v>
      </c>
      <c r="AV85" s="54" t="s">
        <v>88</v>
      </c>
      <c r="AW85" s="55" t="b">
        <v>1</v>
      </c>
      <c r="AY85" s="55" t="b">
        <v>1</v>
      </c>
      <c r="AZ85" s="55" t="b">
        <v>0</v>
      </c>
      <c r="BB85" s="54" t="s">
        <v>758</v>
      </c>
      <c r="BC85" s="54" t="s">
        <v>348</v>
      </c>
      <c r="BD85" s="55" t="b">
        <v>1</v>
      </c>
      <c r="BE85" s="54">
        <f t="shared" si="8"/>
        <v>0</v>
      </c>
      <c r="BF85" s="54" t="str">
        <f t="shared" si="9"/>
        <v/>
      </c>
      <c r="BG85" s="54" t="b">
        <v>1</v>
      </c>
      <c r="BH85" s="54" t="b">
        <v>0</v>
      </c>
      <c r="BK85" s="54" t="e">
        <f t="shared" ca="1" si="10"/>
        <v>#N/A</v>
      </c>
      <c r="BL85" s="54" t="e">
        <f t="shared" ca="1" si="11"/>
        <v>#N/A</v>
      </c>
      <c r="CN85" s="54" t="s">
        <v>1042</v>
      </c>
    </row>
    <row r="86" spans="2:93">
      <c r="B86" s="135" t="s">
        <v>44</v>
      </c>
      <c r="C86" s="137"/>
      <c r="D86" s="4" t="s">
        <v>82</v>
      </c>
      <c r="E86" s="3"/>
      <c r="F86" s="2"/>
      <c r="G86" s="107" t="str">
        <f>VLOOKUP(D86,LookUpMaster!$G$2:$H$20,2,FALSE)</f>
        <v>Manufacturing</v>
      </c>
      <c r="H86" s="107"/>
      <c r="I86" s="107"/>
      <c r="J86" s="108"/>
      <c r="K86" s="4" t="s">
        <v>107</v>
      </c>
      <c r="L86" s="3"/>
      <c r="M86" s="2"/>
      <c r="N86" s="107" t="str">
        <f>VLOOKUP(K86,LookUpMaster!$N$2:$O$84,2,FALSE)</f>
        <v>Manufacture of Food products</v>
      </c>
      <c r="O86" s="107"/>
      <c r="P86" s="107"/>
      <c r="Q86" s="108"/>
      <c r="R86" s="7"/>
      <c r="S86" s="6"/>
      <c r="T86" s="5"/>
      <c r="AD86" s="54">
        <f>ROW()</f>
        <v>86</v>
      </c>
      <c r="AR86" s="54" t="s">
        <v>512</v>
      </c>
      <c r="AS86" s="54" t="s">
        <v>764</v>
      </c>
      <c r="AT86" s="54" t="s">
        <v>746</v>
      </c>
      <c r="AU86" s="54">
        <v>0</v>
      </c>
      <c r="AV86" s="54" t="s">
        <v>91</v>
      </c>
      <c r="AW86" s="55" t="b">
        <v>1</v>
      </c>
      <c r="AY86" s="55" t="b">
        <v>1</v>
      </c>
      <c r="AZ86" s="55" t="b">
        <v>0</v>
      </c>
      <c r="BB86" s="54" t="s">
        <v>765</v>
      </c>
      <c r="BC86" s="54" t="s">
        <v>348</v>
      </c>
      <c r="BD86" s="55" t="b">
        <v>1</v>
      </c>
      <c r="BE86" s="54">
        <f t="shared" si="8"/>
        <v>0</v>
      </c>
      <c r="BF86" s="54" t="str">
        <f t="shared" si="9"/>
        <v/>
      </c>
      <c r="BG86" s="54" t="b">
        <v>1</v>
      </c>
      <c r="BH86" s="54" t="b">
        <v>0</v>
      </c>
      <c r="BK86" s="54" t="e">
        <f t="shared" ca="1" si="10"/>
        <v>#N/A</v>
      </c>
      <c r="BL86" s="54" t="e">
        <f t="shared" ca="1" si="11"/>
        <v>#N/A</v>
      </c>
      <c r="CN86" s="54" t="s">
        <v>1043</v>
      </c>
    </row>
    <row r="87" spans="2:93">
      <c r="B87" s="135" t="s">
        <v>28</v>
      </c>
      <c r="C87" s="137"/>
      <c r="D87" s="4"/>
      <c r="E87" s="3"/>
      <c r="F87" s="2"/>
      <c r="G87" s="107" t="e">
        <f>VLOOKUP(D87,LookUpMaster!$G$2:$H$20,2,FALSE)</f>
        <v>#N/A</v>
      </c>
      <c r="H87" s="107"/>
      <c r="I87" s="107"/>
      <c r="J87" s="108"/>
      <c r="K87" s="4"/>
      <c r="L87" s="3"/>
      <c r="M87" s="2"/>
      <c r="N87" s="107" t="e">
        <f>VLOOKUP(K87,LookUpMaster!$N$2:$O$84,2,FALSE)</f>
        <v>#N/A</v>
      </c>
      <c r="O87" s="107"/>
      <c r="P87" s="107"/>
      <c r="Q87" s="108"/>
      <c r="R87" s="7"/>
      <c r="S87" s="6"/>
      <c r="T87" s="5"/>
      <c r="AW87" s="55"/>
      <c r="BD87" s="55"/>
      <c r="CN87" s="54" t="s">
        <v>1048</v>
      </c>
    </row>
    <row r="88" spans="2:93">
      <c r="B88" s="135" t="s">
        <v>40</v>
      </c>
      <c r="C88" s="137"/>
      <c r="D88" s="4"/>
      <c r="E88" s="3"/>
      <c r="F88" s="2"/>
      <c r="G88" s="107" t="e">
        <f>VLOOKUP(D88,LookUpMaster!$G$2:$H$20,2,FALSE)</f>
        <v>#N/A</v>
      </c>
      <c r="H88" s="107"/>
      <c r="I88" s="107"/>
      <c r="J88" s="108"/>
      <c r="K88" s="4"/>
      <c r="L88" s="3"/>
      <c r="M88" s="2"/>
      <c r="N88" s="107" t="e">
        <f>VLOOKUP(K88,LookUpMaster!$N$2:$O$84,2,FALSE)</f>
        <v>#N/A</v>
      </c>
      <c r="O88" s="107"/>
      <c r="P88" s="107"/>
      <c r="Q88" s="108"/>
      <c r="R88" s="7"/>
      <c r="S88" s="6"/>
      <c r="T88" s="5"/>
      <c r="AW88" s="55"/>
      <c r="BD88" s="55"/>
      <c r="CN88" s="54" t="s">
        <v>1049</v>
      </c>
    </row>
    <row r="89" spans="2:93">
      <c r="B89" s="135" t="s">
        <v>55</v>
      </c>
      <c r="C89" s="137"/>
      <c r="D89" s="4"/>
      <c r="E89" s="3"/>
      <c r="F89" s="2"/>
      <c r="G89" s="107" t="e">
        <f>VLOOKUP(D89,LookUpMaster!$G$2:$H$20,2,FALSE)</f>
        <v>#N/A</v>
      </c>
      <c r="H89" s="107"/>
      <c r="I89" s="107"/>
      <c r="J89" s="108"/>
      <c r="K89" s="4"/>
      <c r="L89" s="3"/>
      <c r="M89" s="2"/>
      <c r="N89" s="107" t="e">
        <f>VLOOKUP(K89,LookUpMaster!$N$2:$O$84,2,FALSE)</f>
        <v>#N/A</v>
      </c>
      <c r="O89" s="107"/>
      <c r="P89" s="107"/>
      <c r="Q89" s="108"/>
      <c r="R89" s="7"/>
      <c r="S89" s="6"/>
      <c r="T89" s="5"/>
      <c r="AW89" s="55"/>
      <c r="BD89" s="55"/>
      <c r="CN89" s="54" t="s">
        <v>1050</v>
      </c>
    </row>
    <row r="90" spans="2:93">
      <c r="B90" s="135" t="s">
        <v>762</v>
      </c>
      <c r="C90" s="137"/>
      <c r="D90" s="4"/>
      <c r="E90" s="3"/>
      <c r="F90" s="2"/>
      <c r="G90" s="107" t="e">
        <f>VLOOKUP(D90,LookUpMaster!$G$2:$H$20,2,FALSE)</f>
        <v>#N/A</v>
      </c>
      <c r="H90" s="107"/>
      <c r="I90" s="107"/>
      <c r="J90" s="108"/>
      <c r="K90" s="4"/>
      <c r="L90" s="3"/>
      <c r="M90" s="2"/>
      <c r="N90" s="107" t="e">
        <f>VLOOKUP(K90,LookUpMaster!$N$2:$O$84,2,FALSE)</f>
        <v>#N/A</v>
      </c>
      <c r="O90" s="107"/>
      <c r="P90" s="107"/>
      <c r="Q90" s="108"/>
      <c r="R90" s="7"/>
      <c r="S90" s="6"/>
      <c r="T90" s="5"/>
      <c r="AW90" s="55"/>
      <c r="BD90" s="55"/>
      <c r="CN90" s="54" t="s">
        <v>1054</v>
      </c>
    </row>
    <row r="91" spans="2:93">
      <c r="B91" s="135" t="s">
        <v>36</v>
      </c>
      <c r="C91" s="137"/>
      <c r="D91" s="4"/>
      <c r="E91" s="3"/>
      <c r="F91" s="2"/>
      <c r="G91" s="107" t="e">
        <f>VLOOKUP(D91,LookUpMaster!$G$2:$H$20,2,FALSE)</f>
        <v>#N/A</v>
      </c>
      <c r="H91" s="107"/>
      <c r="I91" s="107"/>
      <c r="J91" s="108"/>
      <c r="K91" s="4"/>
      <c r="L91" s="3"/>
      <c r="M91" s="2"/>
      <c r="N91" s="107" t="e">
        <f>VLOOKUP(K91,LookUpMaster!$N$2:$O$84,2,FALSE)</f>
        <v>#N/A</v>
      </c>
      <c r="O91" s="107"/>
      <c r="P91" s="107"/>
      <c r="Q91" s="108"/>
      <c r="R91" s="7"/>
      <c r="S91" s="6"/>
      <c r="T91" s="5"/>
      <c r="AW91" s="55"/>
      <c r="BD91" s="55"/>
      <c r="CN91" s="54" t="s">
        <v>1055</v>
      </c>
    </row>
    <row r="92" spans="2:93">
      <c r="B92" s="135" t="s">
        <v>760</v>
      </c>
      <c r="C92" s="137"/>
      <c r="D92" s="4"/>
      <c r="E92" s="3"/>
      <c r="F92" s="2"/>
      <c r="G92" s="107" t="e">
        <f>VLOOKUP(D92,LookUpMaster!$G$2:$H$20,2,FALSE)</f>
        <v>#N/A</v>
      </c>
      <c r="H92" s="107"/>
      <c r="I92" s="107"/>
      <c r="J92" s="108"/>
      <c r="K92" s="4"/>
      <c r="L92" s="3"/>
      <c r="M92" s="2"/>
      <c r="N92" s="107" t="e">
        <f>VLOOKUP(K92,LookUpMaster!$N$2:$O$84,2,FALSE)</f>
        <v>#N/A</v>
      </c>
      <c r="O92" s="107"/>
      <c r="P92" s="107"/>
      <c r="Q92" s="108"/>
      <c r="R92" s="7"/>
      <c r="S92" s="6"/>
      <c r="T92" s="5"/>
      <c r="AW92" s="55"/>
      <c r="BD92" s="55"/>
      <c r="CN92" s="54" t="s">
        <v>1056</v>
      </c>
    </row>
    <row r="93" spans="2:93">
      <c r="B93" s="135" t="s">
        <v>1436</v>
      </c>
      <c r="C93" s="137"/>
      <c r="D93" s="4"/>
      <c r="E93" s="3"/>
      <c r="F93" s="2"/>
      <c r="G93" s="107" t="e">
        <f>VLOOKUP(D93,LookUpMaster!$G$2:$H$20,2,FALSE)</f>
        <v>#N/A</v>
      </c>
      <c r="H93" s="107"/>
      <c r="I93" s="107"/>
      <c r="J93" s="108"/>
      <c r="K93" s="4"/>
      <c r="L93" s="3"/>
      <c r="M93" s="2"/>
      <c r="N93" s="107" t="e">
        <f>VLOOKUP(K93,LookUpMaster!$N$2:$O$84,2,FALSE)</f>
        <v>#N/A</v>
      </c>
      <c r="O93" s="107"/>
      <c r="P93" s="107"/>
      <c r="Q93" s="108"/>
      <c r="R93" s="7"/>
      <c r="S93" s="6"/>
      <c r="T93" s="5"/>
      <c r="AW93" s="55"/>
      <c r="BD93" s="55"/>
      <c r="CN93" s="54" t="s">
        <v>1060</v>
      </c>
    </row>
    <row r="94" spans="2:93">
      <c r="B94" s="135" t="s">
        <v>69</v>
      </c>
      <c r="C94" s="137"/>
      <c r="D94" s="4"/>
      <c r="E94" s="3"/>
      <c r="F94" s="2"/>
      <c r="G94" s="107" t="e">
        <f>VLOOKUP(D94,LookUpMaster!$G$2:$H$20,2,FALSE)</f>
        <v>#N/A</v>
      </c>
      <c r="H94" s="107"/>
      <c r="I94" s="107"/>
      <c r="J94" s="108"/>
      <c r="K94" s="4"/>
      <c r="L94" s="3"/>
      <c r="M94" s="2"/>
      <c r="N94" s="107" t="e">
        <f>VLOOKUP(K94,LookUpMaster!$N$2:$O$84,2,FALSE)</f>
        <v>#N/A</v>
      </c>
      <c r="O94" s="107"/>
      <c r="P94" s="107"/>
      <c r="Q94" s="108"/>
      <c r="R94" s="7"/>
      <c r="S94" s="6"/>
      <c r="T94" s="5"/>
      <c r="AW94" s="55"/>
      <c r="BD94" s="55"/>
      <c r="CN94" s="54" t="s">
        <v>1061</v>
      </c>
    </row>
    <row r="95" spans="2:93">
      <c r="B95" s="135" t="s">
        <v>107</v>
      </c>
      <c r="C95" s="137"/>
      <c r="D95" s="4"/>
      <c r="E95" s="3"/>
      <c r="F95" s="2"/>
      <c r="G95" s="107" t="e">
        <f>VLOOKUP(D95,LookUpMaster!$G$2:$H$20,2,FALSE)</f>
        <v>#N/A</v>
      </c>
      <c r="H95" s="107"/>
      <c r="I95" s="107"/>
      <c r="J95" s="108"/>
      <c r="K95" s="4"/>
      <c r="L95" s="3"/>
      <c r="M95" s="2"/>
      <c r="N95" s="107" t="e">
        <f>VLOOKUP(K95,LookUpMaster!$N$2:$O$84,2,FALSE)</f>
        <v>#N/A</v>
      </c>
      <c r="O95" s="107"/>
      <c r="P95" s="107"/>
      <c r="Q95" s="108"/>
      <c r="R95" s="7"/>
      <c r="S95" s="6"/>
      <c r="T95" s="5"/>
      <c r="AW95" s="55"/>
      <c r="BD95" s="55"/>
      <c r="CN95" s="54" t="s">
        <v>1062</v>
      </c>
    </row>
    <row r="96" spans="2:93">
      <c r="B96" s="135" t="s">
        <v>128</v>
      </c>
      <c r="C96" s="137"/>
      <c r="D96" s="4"/>
      <c r="E96" s="3"/>
      <c r="F96" s="2"/>
      <c r="G96" s="107" t="e">
        <f>VLOOKUP(D96,LookUpMaster!$G$2:$H$20,2,FALSE)</f>
        <v>#N/A</v>
      </c>
      <c r="H96" s="107"/>
      <c r="I96" s="107"/>
      <c r="J96" s="108"/>
      <c r="K96" s="4"/>
      <c r="L96" s="3"/>
      <c r="M96" s="2"/>
      <c r="N96" s="107" t="e">
        <f>VLOOKUP(K96,LookUpMaster!$N$2:$O$84,2,FALSE)</f>
        <v>#N/A</v>
      </c>
      <c r="O96" s="107"/>
      <c r="P96" s="107"/>
      <c r="Q96" s="108"/>
      <c r="R96" s="7"/>
      <c r="S96" s="6"/>
      <c r="T96" s="5"/>
      <c r="AW96" s="55"/>
      <c r="BD96" s="55"/>
      <c r="CN96" s="54" t="s">
        <v>1064</v>
      </c>
    </row>
    <row r="97" spans="1:92">
      <c r="B97" s="135" t="s">
        <v>144</v>
      </c>
      <c r="C97" s="137"/>
      <c r="D97" s="4"/>
      <c r="E97" s="3"/>
      <c r="F97" s="2"/>
      <c r="G97" s="107" t="e">
        <f>VLOOKUP(D97,LookUpMaster!$G$2:$H$20,2,FALSE)</f>
        <v>#N/A</v>
      </c>
      <c r="H97" s="107"/>
      <c r="I97" s="107"/>
      <c r="J97" s="108"/>
      <c r="K97" s="4"/>
      <c r="L97" s="3"/>
      <c r="M97" s="2"/>
      <c r="N97" s="107" t="e">
        <f>VLOOKUP(K97,LookUpMaster!$N$2:$O$84,2,FALSE)</f>
        <v>#N/A</v>
      </c>
      <c r="O97" s="107"/>
      <c r="P97" s="107"/>
      <c r="Q97" s="108"/>
      <c r="R97" s="7"/>
      <c r="S97" s="6"/>
      <c r="T97" s="5"/>
      <c r="AW97" s="55"/>
      <c r="BD97" s="55"/>
      <c r="CN97" s="54" t="s">
        <v>1068</v>
      </c>
    </row>
    <row r="98" spans="1:92">
      <c r="B98" s="135" t="s">
        <v>158</v>
      </c>
      <c r="C98" s="137"/>
      <c r="D98" s="4"/>
      <c r="E98" s="3"/>
      <c r="F98" s="2"/>
      <c r="G98" s="107" t="e">
        <f>VLOOKUP(D98,LookUpMaster!$G$2:$H$20,2,FALSE)</f>
        <v>#N/A</v>
      </c>
      <c r="H98" s="107"/>
      <c r="I98" s="107"/>
      <c r="J98" s="108"/>
      <c r="K98" s="4"/>
      <c r="L98" s="3"/>
      <c r="M98" s="2"/>
      <c r="N98" s="107" t="e">
        <f>VLOOKUP(K98,LookUpMaster!$N$2:$O$84,2,FALSE)</f>
        <v>#N/A</v>
      </c>
      <c r="O98" s="107"/>
      <c r="P98" s="107"/>
      <c r="Q98" s="108"/>
      <c r="R98" s="7"/>
      <c r="S98" s="6"/>
      <c r="T98" s="5"/>
      <c r="AW98" s="55"/>
      <c r="BD98" s="55"/>
      <c r="CN98" s="54" t="s">
        <v>1069</v>
      </c>
    </row>
    <row r="99" spans="1:92">
      <c r="B99" s="135" t="s">
        <v>168</v>
      </c>
      <c r="C99" s="137"/>
      <c r="D99" s="4"/>
      <c r="E99" s="3"/>
      <c r="F99" s="2"/>
      <c r="G99" s="107" t="e">
        <f>VLOOKUP(D99,LookUpMaster!$G$2:$H$20,2,FALSE)</f>
        <v>#N/A</v>
      </c>
      <c r="H99" s="107"/>
      <c r="I99" s="107"/>
      <c r="J99" s="108"/>
      <c r="K99" s="4"/>
      <c r="L99" s="3"/>
      <c r="M99" s="2"/>
      <c r="N99" s="107" t="e">
        <f>VLOOKUP(K99,LookUpMaster!$N$2:$O$84,2,FALSE)</f>
        <v>#N/A</v>
      </c>
      <c r="O99" s="107"/>
      <c r="P99" s="107"/>
      <c r="Q99" s="108"/>
      <c r="R99" s="7"/>
      <c r="S99" s="6"/>
      <c r="T99" s="5"/>
      <c r="AW99" s="55"/>
      <c r="BD99" s="55"/>
      <c r="CN99" s="54" t="s">
        <v>1070</v>
      </c>
    </row>
    <row r="100" spans="1:92">
      <c r="B100" s="135" t="s">
        <v>175</v>
      </c>
      <c r="C100" s="137"/>
      <c r="D100" s="4"/>
      <c r="E100" s="3"/>
      <c r="F100" s="2"/>
      <c r="G100" s="107" t="e">
        <f>VLOOKUP(D100,LookUpMaster!$G$2:$H$20,2,FALSE)</f>
        <v>#N/A</v>
      </c>
      <c r="H100" s="107"/>
      <c r="I100" s="107"/>
      <c r="J100" s="108"/>
      <c r="K100" s="4"/>
      <c r="L100" s="3"/>
      <c r="M100" s="2"/>
      <c r="N100" s="107" t="e">
        <f>VLOOKUP(K100,LookUpMaster!$N$2:$O$84,2,FALSE)</f>
        <v>#N/A</v>
      </c>
      <c r="O100" s="107"/>
      <c r="P100" s="107"/>
      <c r="Q100" s="108"/>
      <c r="R100" s="7"/>
      <c r="S100" s="6"/>
      <c r="T100" s="5"/>
      <c r="AW100" s="55"/>
      <c r="BD100" s="55"/>
      <c r="CN100" s="54" t="s">
        <v>1073</v>
      </c>
    </row>
    <row r="101" spans="1:92">
      <c r="AD101" s="54">
        <f>ROW()</f>
        <v>101</v>
      </c>
      <c r="AR101" s="54" t="s">
        <v>512</v>
      </c>
      <c r="AS101" s="54" t="s">
        <v>766</v>
      </c>
      <c r="AT101" s="54" t="s">
        <v>746</v>
      </c>
      <c r="AU101" s="54">
        <v>0</v>
      </c>
      <c r="AV101" s="54" t="s">
        <v>93</v>
      </c>
      <c r="AW101" s="55" t="b">
        <v>1</v>
      </c>
      <c r="AY101" s="55" t="b">
        <v>1</v>
      </c>
      <c r="AZ101" s="55" t="b">
        <v>0</v>
      </c>
      <c r="BB101" s="54" t="s">
        <v>767</v>
      </c>
      <c r="BC101" s="54" t="s">
        <v>348</v>
      </c>
      <c r="BD101" s="55" t="b">
        <v>1</v>
      </c>
      <c r="BE101" s="54">
        <f>H162</f>
        <v>0</v>
      </c>
      <c r="BF101" s="54" t="str">
        <f>""&amp;H162</f>
        <v/>
      </c>
      <c r="BG101" s="54" t="b">
        <v>1</v>
      </c>
      <c r="BH101" s="54" t="b">
        <v>0</v>
      </c>
      <c r="BK101" s="54" t="e">
        <f t="shared" ref="BK101:BK107" ca="1" si="12">_xlfn.FORMULATEXT(BE101)</f>
        <v>#N/A</v>
      </c>
      <c r="BL101" s="54" t="e">
        <f t="shared" ref="BL101:BL107" ca="1" si="13">_xlfn.FORMULATEXT(BE101)</f>
        <v>#N/A</v>
      </c>
      <c r="CN101" s="54" t="s">
        <v>1074</v>
      </c>
    </row>
    <row r="102" spans="1:92">
      <c r="B102" s="58" t="s">
        <v>768</v>
      </c>
      <c r="AD102" s="54">
        <f>ROW()</f>
        <v>102</v>
      </c>
      <c r="AR102" s="54" t="s">
        <v>519</v>
      </c>
      <c r="AS102" s="54" t="s">
        <v>769</v>
      </c>
      <c r="AT102" s="54" t="s">
        <v>770</v>
      </c>
      <c r="AU102" s="54">
        <v>0</v>
      </c>
      <c r="AV102" s="54" t="s">
        <v>81</v>
      </c>
      <c r="AW102" s="55" t="b">
        <v>0</v>
      </c>
      <c r="AY102" s="55" t="b">
        <v>1</v>
      </c>
      <c r="AZ102" s="55" t="b">
        <v>0</v>
      </c>
      <c r="BB102" s="54" t="s">
        <v>771</v>
      </c>
      <c r="BC102" s="54" t="s">
        <v>348</v>
      </c>
      <c r="BD102" s="55" t="b">
        <v>1</v>
      </c>
      <c r="BE102" s="54">
        <f>H163</f>
        <v>0</v>
      </c>
      <c r="BF102" s="54" t="str">
        <f>""&amp;H163</f>
        <v/>
      </c>
      <c r="BG102" s="54" t="b">
        <v>1</v>
      </c>
      <c r="BH102" s="54" t="b">
        <v>0</v>
      </c>
      <c r="BK102" s="54" t="e">
        <f t="shared" ca="1" si="12"/>
        <v>#N/A</v>
      </c>
      <c r="BL102" s="54" t="e">
        <f t="shared" ca="1" si="13"/>
        <v>#N/A</v>
      </c>
      <c r="CN102" s="54" t="s">
        <v>1855</v>
      </c>
    </row>
    <row r="103" spans="1:92">
      <c r="AD103" s="54">
        <f>ROW()</f>
        <v>103</v>
      </c>
      <c r="AR103" s="54" t="s">
        <v>519</v>
      </c>
      <c r="AS103" s="54" t="s">
        <v>772</v>
      </c>
      <c r="AT103" s="54" t="s">
        <v>770</v>
      </c>
      <c r="AU103" s="54">
        <v>0</v>
      </c>
      <c r="AV103" s="54" t="s">
        <v>84</v>
      </c>
      <c r="AW103" s="55" t="b">
        <v>0</v>
      </c>
      <c r="AY103" s="55" t="b">
        <v>1</v>
      </c>
      <c r="AZ103" s="55" t="b">
        <v>0</v>
      </c>
      <c r="BB103" s="54" t="s">
        <v>773</v>
      </c>
      <c r="BC103" s="54" t="s">
        <v>348</v>
      </c>
      <c r="BD103" s="55" t="b">
        <v>1</v>
      </c>
      <c r="BE103" s="54">
        <f>H164</f>
        <v>0</v>
      </c>
      <c r="BF103" s="54" t="str">
        <f>""&amp;H164</f>
        <v/>
      </c>
      <c r="BG103" s="54" t="b">
        <v>1</v>
      </c>
      <c r="BH103" s="54" t="b">
        <v>0</v>
      </c>
      <c r="BK103" s="54" t="e">
        <f t="shared" ca="1" si="12"/>
        <v>#N/A</v>
      </c>
      <c r="BL103" s="54" t="e">
        <f t="shared" ca="1" si="13"/>
        <v>#N/A</v>
      </c>
      <c r="CN103" s="54" t="s">
        <v>1075</v>
      </c>
    </row>
    <row r="104" spans="1:92">
      <c r="B104" s="60" t="s">
        <v>774</v>
      </c>
      <c r="N104" s="110" t="s">
        <v>36</v>
      </c>
      <c r="O104" s="162"/>
      <c r="P104" s="111"/>
      <c r="AD104" s="54">
        <f>ROW()</f>
        <v>104</v>
      </c>
      <c r="AR104" s="54" t="s">
        <v>519</v>
      </c>
      <c r="AS104" s="54" t="s">
        <v>776</v>
      </c>
      <c r="AT104" s="54" t="s">
        <v>770</v>
      </c>
      <c r="AU104" s="54">
        <v>0</v>
      </c>
      <c r="AV104" s="54" t="s">
        <v>87</v>
      </c>
      <c r="AW104" s="55" t="b">
        <v>0</v>
      </c>
      <c r="AY104" s="55" t="b">
        <v>1</v>
      </c>
      <c r="AZ104" s="55" t="b">
        <v>0</v>
      </c>
      <c r="BB104" s="54" t="s">
        <v>777</v>
      </c>
      <c r="BC104" s="54" t="s">
        <v>348</v>
      </c>
      <c r="BD104" s="55" t="b">
        <v>1</v>
      </c>
      <c r="BE104" s="54">
        <f>H165</f>
        <v>0</v>
      </c>
      <c r="BF104" s="54" t="str">
        <f>""&amp;H165</f>
        <v/>
      </c>
      <c r="BG104" s="54" t="b">
        <v>1</v>
      </c>
      <c r="BH104" s="54" t="b">
        <v>0</v>
      </c>
      <c r="BK104" s="54" t="e">
        <f t="shared" ca="1" si="12"/>
        <v>#N/A</v>
      </c>
      <c r="BL104" s="54" t="e">
        <f t="shared" ca="1" si="13"/>
        <v>#N/A</v>
      </c>
      <c r="CN104" s="54" t="s">
        <v>1078</v>
      </c>
    </row>
    <row r="105" spans="1:92">
      <c r="A105" s="68" t="s">
        <v>789</v>
      </c>
      <c r="AD105" s="54">
        <f>ROW()</f>
        <v>105</v>
      </c>
      <c r="AR105" s="54" t="s">
        <v>519</v>
      </c>
      <c r="AS105" s="54" t="s">
        <v>779</v>
      </c>
      <c r="AT105" s="54" t="s">
        <v>770</v>
      </c>
      <c r="AU105" s="54">
        <v>0</v>
      </c>
      <c r="AV105" s="54" t="s">
        <v>90</v>
      </c>
      <c r="AW105" s="55" t="b">
        <v>0</v>
      </c>
      <c r="AY105" s="55" t="b">
        <v>1</v>
      </c>
      <c r="AZ105" s="55" t="b">
        <v>0</v>
      </c>
      <c r="BB105" s="54" t="s">
        <v>780</v>
      </c>
      <c r="BC105" s="54" t="s">
        <v>348</v>
      </c>
      <c r="BD105" s="55" t="b">
        <v>1</v>
      </c>
      <c r="BE105" s="54">
        <f>H166</f>
        <v>0</v>
      </c>
      <c r="BF105" s="54" t="str">
        <f>""&amp;H166</f>
        <v/>
      </c>
      <c r="BG105" s="54" t="b">
        <v>1</v>
      </c>
      <c r="BH105" s="54" t="b">
        <v>0</v>
      </c>
      <c r="BK105" s="54" t="e">
        <f t="shared" ca="1" si="12"/>
        <v>#N/A</v>
      </c>
      <c r="BL105" s="54" t="e">
        <f t="shared" ca="1" si="13"/>
        <v>#N/A</v>
      </c>
      <c r="CN105" s="54" t="s">
        <v>1079</v>
      </c>
    </row>
    <row r="106" spans="1:92" ht="30" customHeight="1">
      <c r="A106" s="68" t="s">
        <v>789</v>
      </c>
      <c r="B106" s="210" t="s">
        <v>679</v>
      </c>
      <c r="C106" s="211"/>
      <c r="D106" s="106" t="s">
        <v>781</v>
      </c>
      <c r="E106" s="106"/>
      <c r="F106" s="106"/>
      <c r="G106" s="106" t="s">
        <v>782</v>
      </c>
      <c r="H106" s="106"/>
      <c r="I106" s="106"/>
      <c r="J106" s="106" t="s">
        <v>783</v>
      </c>
      <c r="K106" s="106"/>
      <c r="L106" s="106"/>
      <c r="M106" s="173" t="s">
        <v>784</v>
      </c>
      <c r="N106" s="173"/>
      <c r="O106" s="173"/>
      <c r="P106" s="106" t="s">
        <v>785</v>
      </c>
      <c r="Q106" s="106"/>
      <c r="R106" s="106"/>
      <c r="AD106" s="54">
        <f>ROW()</f>
        <v>106</v>
      </c>
      <c r="AR106" s="54" t="s">
        <v>519</v>
      </c>
      <c r="AS106" s="54" t="s">
        <v>786</v>
      </c>
      <c r="AT106" s="54" t="s">
        <v>770</v>
      </c>
      <c r="AU106" s="54">
        <v>0</v>
      </c>
      <c r="AV106" s="54" t="s">
        <v>93</v>
      </c>
      <c r="AW106" s="55" t="b">
        <v>1</v>
      </c>
      <c r="AY106" s="55" t="b">
        <v>1</v>
      </c>
      <c r="AZ106" s="55" t="b">
        <v>0</v>
      </c>
      <c r="BB106" s="54" t="s">
        <v>787</v>
      </c>
      <c r="BC106" s="54" t="s">
        <v>348</v>
      </c>
      <c r="BD106" s="55" t="b">
        <v>1</v>
      </c>
      <c r="BE106" s="54" t="str">
        <f>H168</f>
        <v>0.00</v>
      </c>
      <c r="BF106" s="54" t="str">
        <f>""&amp;H168</f>
        <v>0.00</v>
      </c>
      <c r="BG106" s="54" t="b">
        <v>0</v>
      </c>
      <c r="BH106" s="54" t="b">
        <v>0</v>
      </c>
      <c r="BK106" s="54" t="e">
        <f t="shared" ca="1" si="12"/>
        <v>#N/A</v>
      </c>
      <c r="BL106" s="54" t="e">
        <f t="shared" ca="1" si="13"/>
        <v>#N/A</v>
      </c>
      <c r="CN106" s="54" t="s">
        <v>1080</v>
      </c>
    </row>
    <row r="107" spans="1:92" ht="29.5" customHeight="1">
      <c r="A107" s="68" t="s">
        <v>789</v>
      </c>
      <c r="B107" s="135" t="s">
        <v>44</v>
      </c>
      <c r="C107" s="200"/>
      <c r="D107" s="4" t="s">
        <v>789</v>
      </c>
      <c r="E107" s="3"/>
      <c r="F107" s="2"/>
      <c r="G107" s="4" t="s">
        <v>790</v>
      </c>
      <c r="H107" s="3"/>
      <c r="I107" s="2"/>
      <c r="J107" s="208" t="s">
        <v>791</v>
      </c>
      <c r="K107" s="209"/>
      <c r="L107" s="199"/>
      <c r="M107" s="4" t="s">
        <v>386</v>
      </c>
      <c r="N107" s="3"/>
      <c r="O107" s="2"/>
      <c r="P107" s="7" t="s">
        <v>793</v>
      </c>
      <c r="Q107" s="6"/>
      <c r="R107" s="5"/>
      <c r="AD107" s="54">
        <f>ROW()</f>
        <v>107</v>
      </c>
      <c r="AR107" s="73" t="s">
        <v>519</v>
      </c>
      <c r="AS107" s="73" t="s">
        <v>794</v>
      </c>
      <c r="AT107" s="73" t="s">
        <v>770</v>
      </c>
      <c r="AU107" s="73">
        <v>0</v>
      </c>
      <c r="AV107" s="73" t="s">
        <v>96</v>
      </c>
      <c r="AW107" s="55" t="b">
        <v>1</v>
      </c>
      <c r="AY107" s="74" t="b">
        <v>1</v>
      </c>
      <c r="AZ107" s="55" t="b">
        <v>0</v>
      </c>
      <c r="BB107" s="54" t="s">
        <v>795</v>
      </c>
      <c r="BC107" s="54" t="s">
        <v>348</v>
      </c>
      <c r="BD107" s="55" t="b">
        <v>1</v>
      </c>
      <c r="BE107" s="54">
        <f>H169</f>
        <v>0</v>
      </c>
      <c r="BF107" s="54" t="str">
        <f>""&amp;H169</f>
        <v/>
      </c>
      <c r="BG107" s="54" t="b">
        <v>1</v>
      </c>
      <c r="BH107" s="54" t="b">
        <v>0</v>
      </c>
      <c r="BK107" s="54" t="e">
        <f t="shared" ca="1" si="12"/>
        <v>#N/A</v>
      </c>
      <c r="BL107" s="54" t="e">
        <f t="shared" ca="1" si="13"/>
        <v>#N/A</v>
      </c>
      <c r="CN107" s="54" t="s">
        <v>1083</v>
      </c>
    </row>
    <row r="108" spans="1:92" ht="29.5" customHeight="1">
      <c r="B108" s="135" t="s">
        <v>28</v>
      </c>
      <c r="C108" s="200"/>
      <c r="D108" s="4" t="s">
        <v>789</v>
      </c>
      <c r="E108" s="3"/>
      <c r="F108" s="2"/>
      <c r="G108" s="4" t="s">
        <v>792</v>
      </c>
      <c r="H108" s="3"/>
      <c r="I108" s="2"/>
      <c r="J108" s="208" t="s">
        <v>788</v>
      </c>
      <c r="K108" s="209"/>
      <c r="L108" s="199"/>
      <c r="M108" s="4" t="s">
        <v>386</v>
      </c>
      <c r="N108" s="3"/>
      <c r="O108" s="2"/>
      <c r="P108" s="7" t="s">
        <v>793</v>
      </c>
      <c r="Q108" s="6"/>
      <c r="R108" s="5"/>
      <c r="AR108" s="73"/>
      <c r="AS108" s="73"/>
      <c r="AT108" s="73"/>
      <c r="AU108" s="73"/>
      <c r="AV108" s="73"/>
      <c r="AW108" s="55"/>
      <c r="AY108" s="74"/>
      <c r="BD108" s="55"/>
      <c r="CN108" s="54" t="s">
        <v>1084</v>
      </c>
    </row>
    <row r="109" spans="1:92" ht="29.5" customHeight="1">
      <c r="B109" s="135" t="s">
        <v>40</v>
      </c>
      <c r="C109" s="200"/>
      <c r="D109" s="4" t="s">
        <v>761</v>
      </c>
      <c r="E109" s="3"/>
      <c r="F109" s="2"/>
      <c r="G109" s="4" t="s">
        <v>789</v>
      </c>
      <c r="H109" s="3"/>
      <c r="I109" s="2"/>
      <c r="J109" s="208" t="s">
        <v>763</v>
      </c>
      <c r="K109" s="209"/>
      <c r="L109" s="199"/>
      <c r="M109" s="4" t="s">
        <v>386</v>
      </c>
      <c r="N109" s="3"/>
      <c r="O109" s="2"/>
      <c r="P109" s="7" t="s">
        <v>793</v>
      </c>
      <c r="Q109" s="6"/>
      <c r="R109" s="5"/>
      <c r="AR109" s="73"/>
      <c r="AS109" s="73"/>
      <c r="AT109" s="73"/>
      <c r="AU109" s="73"/>
      <c r="AV109" s="73"/>
      <c r="AW109" s="55"/>
      <c r="AY109" s="74"/>
      <c r="BD109" s="55"/>
      <c r="CN109" s="54" t="s">
        <v>1085</v>
      </c>
    </row>
    <row r="110" spans="1:92" ht="29.5" customHeight="1">
      <c r="B110" s="135" t="s">
        <v>55</v>
      </c>
      <c r="C110" s="200"/>
      <c r="D110" s="4" t="s">
        <v>759</v>
      </c>
      <c r="E110" s="3"/>
      <c r="F110" s="2"/>
      <c r="G110" s="4" t="s">
        <v>789</v>
      </c>
      <c r="H110" s="3"/>
      <c r="I110" s="2"/>
      <c r="J110" s="208" t="s">
        <v>705</v>
      </c>
      <c r="K110" s="209"/>
      <c r="L110" s="199"/>
      <c r="M110" s="4" t="s">
        <v>386</v>
      </c>
      <c r="N110" s="3"/>
      <c r="O110" s="2"/>
      <c r="P110" s="7" t="s">
        <v>686</v>
      </c>
      <c r="Q110" s="6"/>
      <c r="R110" s="5"/>
      <c r="AR110" s="73"/>
      <c r="AS110" s="73"/>
      <c r="AT110" s="73"/>
      <c r="AU110" s="73"/>
      <c r="AV110" s="73"/>
      <c r="AW110" s="55"/>
      <c r="AY110" s="74"/>
      <c r="BD110" s="55"/>
      <c r="CN110" s="54" t="s">
        <v>1088</v>
      </c>
    </row>
    <row r="111" spans="1:92" ht="29.5" customHeight="1">
      <c r="B111" s="135" t="s">
        <v>762</v>
      </c>
      <c r="C111" s="200"/>
      <c r="D111" s="4"/>
      <c r="E111" s="3"/>
      <c r="F111" s="2"/>
      <c r="G111" s="4"/>
      <c r="H111" s="3"/>
      <c r="I111" s="2"/>
      <c r="J111" s="208"/>
      <c r="K111" s="209"/>
      <c r="L111" s="199"/>
      <c r="M111" s="4"/>
      <c r="N111" s="3"/>
      <c r="O111" s="2"/>
      <c r="P111" s="7"/>
      <c r="Q111" s="6"/>
      <c r="R111" s="5"/>
      <c r="AR111" s="73"/>
      <c r="AS111" s="73"/>
      <c r="AT111" s="73"/>
      <c r="AU111" s="73"/>
      <c r="AV111" s="73"/>
      <c r="AW111" s="55"/>
      <c r="AY111" s="74"/>
      <c r="BD111" s="55"/>
      <c r="CN111" s="54" t="s">
        <v>1106</v>
      </c>
    </row>
    <row r="112" spans="1:92" ht="29.5" customHeight="1">
      <c r="B112" s="135" t="s">
        <v>36</v>
      </c>
      <c r="C112" s="200"/>
      <c r="D112" s="4"/>
      <c r="E112" s="3"/>
      <c r="F112" s="2"/>
      <c r="G112" s="4"/>
      <c r="H112" s="3"/>
      <c r="I112" s="2"/>
      <c r="J112" s="208"/>
      <c r="K112" s="209"/>
      <c r="L112" s="199"/>
      <c r="M112" s="4"/>
      <c r="N112" s="3"/>
      <c r="O112" s="2"/>
      <c r="P112" s="7"/>
      <c r="Q112" s="6"/>
      <c r="R112" s="5"/>
      <c r="AR112" s="73"/>
      <c r="AS112" s="73"/>
      <c r="AT112" s="73"/>
      <c r="AU112" s="73"/>
      <c r="AV112" s="73"/>
      <c r="AW112" s="55"/>
      <c r="AY112" s="74"/>
      <c r="BD112" s="55"/>
      <c r="CN112" s="54" t="s">
        <v>1135</v>
      </c>
    </row>
    <row r="113" spans="1:92">
      <c r="AD113" s="54">
        <f>ROW()</f>
        <v>113</v>
      </c>
      <c r="AR113" s="54" t="s">
        <v>561</v>
      </c>
      <c r="AS113" s="54" t="s">
        <v>796</v>
      </c>
      <c r="AT113" s="54" t="s">
        <v>797</v>
      </c>
      <c r="AU113" s="54">
        <v>0</v>
      </c>
      <c r="AV113" s="54" t="s">
        <v>81</v>
      </c>
      <c r="AW113" s="55" t="b">
        <v>0</v>
      </c>
      <c r="AY113" s="55" t="b">
        <v>1</v>
      </c>
      <c r="AZ113" s="55" t="b">
        <v>0</v>
      </c>
      <c r="BB113" s="54" t="s">
        <v>798</v>
      </c>
      <c r="BC113" s="54" t="s">
        <v>348</v>
      </c>
      <c r="BD113" s="55" t="b">
        <v>1</v>
      </c>
      <c r="BE113" s="54">
        <f>H170</f>
        <v>0</v>
      </c>
      <c r="BF113" s="54" t="str">
        <f>""&amp;H170</f>
        <v/>
      </c>
      <c r="BG113" s="54" t="b">
        <v>1</v>
      </c>
      <c r="BH113" s="54" t="b">
        <v>0</v>
      </c>
      <c r="BK113" s="54" t="e">
        <f ca="1">_xlfn.FORMULATEXT(BE113)</f>
        <v>#N/A</v>
      </c>
      <c r="BL113" s="54" t="e">
        <f ca="1">_xlfn.FORMULATEXT(BE113)</f>
        <v>#N/A</v>
      </c>
      <c r="CN113" s="54" t="s">
        <v>1146</v>
      </c>
    </row>
    <row r="114" spans="1:92">
      <c r="B114" s="58" t="s">
        <v>799</v>
      </c>
      <c r="AD114" s="54">
        <f>ROW()</f>
        <v>114</v>
      </c>
      <c r="AR114" s="54" t="s">
        <v>561</v>
      </c>
      <c r="AS114" s="54" t="s">
        <v>800</v>
      </c>
      <c r="AT114" s="54" t="s">
        <v>797</v>
      </c>
      <c r="AU114" s="54">
        <v>0</v>
      </c>
      <c r="AV114" s="54" t="s">
        <v>84</v>
      </c>
      <c r="AW114" s="55" t="b">
        <v>0</v>
      </c>
      <c r="AY114" s="55" t="b">
        <v>1</v>
      </c>
      <c r="AZ114" s="55" t="b">
        <v>0</v>
      </c>
      <c r="BB114" s="54" t="s">
        <v>801</v>
      </c>
      <c r="BC114" s="54" t="s">
        <v>348</v>
      </c>
      <c r="BD114" s="55" t="b">
        <v>1</v>
      </c>
      <c r="BE114" s="54">
        <f>H171</f>
        <v>0</v>
      </c>
      <c r="BF114" s="54" t="str">
        <f>""&amp;H171</f>
        <v/>
      </c>
      <c r="BG114" s="54" t="b">
        <v>1</v>
      </c>
      <c r="BH114" s="54" t="b">
        <v>0</v>
      </c>
      <c r="BK114" s="54" t="e">
        <f ca="1">_xlfn.FORMULATEXT(BE114)</f>
        <v>#N/A</v>
      </c>
      <c r="BL114" s="54" t="e">
        <f ca="1">_xlfn.FORMULATEXT(BE114)</f>
        <v>#N/A</v>
      </c>
      <c r="CN114" s="54" t="s">
        <v>1147</v>
      </c>
    </row>
    <row r="115" spans="1:92">
      <c r="A115" s="68" t="s">
        <v>789</v>
      </c>
      <c r="AD115" s="54">
        <f>ROW()</f>
        <v>115</v>
      </c>
      <c r="AR115" s="54" t="s">
        <v>561</v>
      </c>
      <c r="AS115" s="54" t="s">
        <v>803</v>
      </c>
      <c r="AT115" s="54" t="s">
        <v>797</v>
      </c>
      <c r="AU115" s="54">
        <v>0</v>
      </c>
      <c r="AV115" s="54" t="s">
        <v>87</v>
      </c>
      <c r="AW115" s="55" t="b">
        <v>1</v>
      </c>
      <c r="AY115" s="55" t="b">
        <v>1</v>
      </c>
      <c r="AZ115" s="55" t="b">
        <v>0</v>
      </c>
      <c r="BB115" s="54" t="s">
        <v>804</v>
      </c>
      <c r="BC115" s="54" t="s">
        <v>348</v>
      </c>
      <c r="BD115" s="55" t="b">
        <v>1</v>
      </c>
      <c r="BE115" s="54">
        <f>H172</f>
        <v>0</v>
      </c>
      <c r="BF115" s="54" t="str">
        <f>""&amp;H172</f>
        <v/>
      </c>
      <c r="BG115" s="54" t="b">
        <v>1</v>
      </c>
      <c r="BH115" s="54" t="b">
        <v>0</v>
      </c>
      <c r="BK115" s="54" t="e">
        <f ca="1">_xlfn.FORMULATEXT(BE115)</f>
        <v>#N/A</v>
      </c>
      <c r="BL115" s="54" t="e">
        <f ca="1">_xlfn.FORMULATEXT(BE115)</f>
        <v>#N/A</v>
      </c>
      <c r="CN115" s="54" t="s">
        <v>1164</v>
      </c>
    </row>
    <row r="116" spans="1:92">
      <c r="A116" s="68" t="s">
        <v>789</v>
      </c>
      <c r="B116" s="75" t="s">
        <v>805</v>
      </c>
      <c r="AD116" s="54">
        <f>ROW()</f>
        <v>116</v>
      </c>
      <c r="AR116" s="54" t="s">
        <v>561</v>
      </c>
      <c r="AS116" s="54" t="s">
        <v>806</v>
      </c>
      <c r="AT116" s="54" t="s">
        <v>797</v>
      </c>
      <c r="AU116" s="54">
        <v>0</v>
      </c>
      <c r="AV116" s="54" t="s">
        <v>90</v>
      </c>
      <c r="AW116" s="55" t="b">
        <v>1</v>
      </c>
      <c r="AY116" s="55" t="b">
        <v>1</v>
      </c>
      <c r="AZ116" s="55" t="b">
        <v>0</v>
      </c>
      <c r="BB116" s="73" t="s">
        <v>807</v>
      </c>
      <c r="BC116" s="54" t="s">
        <v>348</v>
      </c>
      <c r="BD116" s="55" t="b">
        <v>1</v>
      </c>
      <c r="BE116" s="54" t="str">
        <f>H174</f>
        <v>0.00</v>
      </c>
      <c r="BF116" s="54" t="str">
        <f>""&amp;H174</f>
        <v>0.00</v>
      </c>
      <c r="BG116" s="54" t="b">
        <v>0</v>
      </c>
      <c r="BH116" s="54" t="b">
        <v>0</v>
      </c>
      <c r="BK116" s="54" t="e">
        <f ca="1">_xlfn.FORMULATEXT(BE116)</f>
        <v>#N/A</v>
      </c>
      <c r="BL116" s="54" t="e">
        <f ca="1">_xlfn.FORMULATEXT(BE116)</f>
        <v>#N/A</v>
      </c>
      <c r="CN116" s="54" t="s">
        <v>1172</v>
      </c>
    </row>
    <row r="117" spans="1:92">
      <c r="A117" s="68" t="s">
        <v>789</v>
      </c>
      <c r="B117" s="58" t="s">
        <v>808</v>
      </c>
      <c r="AD117" s="54">
        <f>ROW()</f>
        <v>117</v>
      </c>
      <c r="AR117" s="54" t="s">
        <v>561</v>
      </c>
      <c r="AS117" s="54" t="s">
        <v>809</v>
      </c>
      <c r="AT117" s="54" t="s">
        <v>797</v>
      </c>
      <c r="AU117" s="54">
        <v>0</v>
      </c>
      <c r="AV117" s="54" t="s">
        <v>93</v>
      </c>
      <c r="AW117" s="55" t="b">
        <v>1</v>
      </c>
      <c r="AY117" s="55" t="b">
        <v>1</v>
      </c>
      <c r="AZ117" s="55" t="b">
        <v>0</v>
      </c>
      <c r="BB117" s="54" t="s">
        <v>810</v>
      </c>
      <c r="BC117" s="54" t="s">
        <v>461</v>
      </c>
      <c r="BD117" s="55" t="b">
        <v>0</v>
      </c>
      <c r="BE117" s="54" t="s">
        <v>811</v>
      </c>
      <c r="BF117" s="54" t="s">
        <v>811</v>
      </c>
      <c r="BG117" s="54" t="b">
        <v>0</v>
      </c>
      <c r="BH117" s="54" t="b">
        <v>0</v>
      </c>
      <c r="BK117" s="54" t="s">
        <v>463</v>
      </c>
      <c r="BL117" s="54" t="s">
        <v>463</v>
      </c>
      <c r="CN117" s="54" t="s">
        <v>1173</v>
      </c>
    </row>
    <row r="118" spans="1:92">
      <c r="A118" s="68" t="s">
        <v>789</v>
      </c>
      <c r="AD118" s="54">
        <f>ROW()</f>
        <v>118</v>
      </c>
      <c r="AR118" s="54" t="s">
        <v>568</v>
      </c>
      <c r="AS118" s="54" t="s">
        <v>345</v>
      </c>
      <c r="AT118" s="54" t="s">
        <v>812</v>
      </c>
      <c r="AU118" s="54">
        <v>0</v>
      </c>
      <c r="AV118" s="54" t="s">
        <v>81</v>
      </c>
      <c r="AW118" s="55" t="b">
        <v>0</v>
      </c>
      <c r="AY118" s="55" t="b">
        <v>0</v>
      </c>
      <c r="AZ118" s="55" t="b">
        <v>0</v>
      </c>
      <c r="BB118" s="54" t="s">
        <v>813</v>
      </c>
      <c r="BC118" s="54" t="s">
        <v>461</v>
      </c>
      <c r="BD118" s="55" t="b">
        <v>0</v>
      </c>
      <c r="BE118" s="54" t="s">
        <v>689</v>
      </c>
      <c r="BF118" s="54" t="s">
        <v>689</v>
      </c>
      <c r="BG118" s="54" t="b">
        <v>0</v>
      </c>
      <c r="BH118" s="54" t="b">
        <v>0</v>
      </c>
      <c r="BK118" s="54" t="s">
        <v>463</v>
      </c>
      <c r="BL118" s="54" t="s">
        <v>463</v>
      </c>
      <c r="CN118" s="54" t="s">
        <v>1191</v>
      </c>
    </row>
    <row r="119" spans="1:92">
      <c r="A119" s="68" t="s">
        <v>789</v>
      </c>
      <c r="B119" s="158" t="s">
        <v>581</v>
      </c>
      <c r="C119" s="158"/>
      <c r="D119" s="158"/>
      <c r="E119" s="115" t="s">
        <v>815</v>
      </c>
      <c r="F119" s="115"/>
      <c r="G119" s="115"/>
      <c r="H119" s="115" t="s">
        <v>816</v>
      </c>
      <c r="I119" s="115"/>
      <c r="J119" s="115"/>
      <c r="K119" s="115" t="s">
        <v>817</v>
      </c>
      <c r="L119" s="115"/>
      <c r="M119" s="115"/>
      <c r="N119" s="115" t="s">
        <v>818</v>
      </c>
      <c r="O119" s="115"/>
      <c r="P119" s="115"/>
      <c r="AD119" s="54">
        <f>ROW()</f>
        <v>119</v>
      </c>
      <c r="AR119" s="54" t="s">
        <v>568</v>
      </c>
      <c r="AS119" s="54" t="s">
        <v>800</v>
      </c>
      <c r="AT119" s="54" t="s">
        <v>812</v>
      </c>
      <c r="AU119" s="54">
        <v>0</v>
      </c>
      <c r="AV119" s="54" t="s">
        <v>83</v>
      </c>
      <c r="AW119" s="55" t="b">
        <v>0</v>
      </c>
      <c r="AY119" s="55" t="b">
        <v>1</v>
      </c>
      <c r="AZ119" s="55" t="b">
        <v>0</v>
      </c>
      <c r="BB119" s="54" t="s">
        <v>819</v>
      </c>
      <c r="BC119" s="54" t="s">
        <v>348</v>
      </c>
      <c r="BD119" s="55" t="b">
        <v>1</v>
      </c>
      <c r="BE119" s="54">
        <f>F176</f>
        <v>0</v>
      </c>
      <c r="BF119" s="54" t="str">
        <f>""&amp;F176</f>
        <v/>
      </c>
      <c r="BG119" s="54" t="b">
        <v>1</v>
      </c>
      <c r="BH119" s="54" t="b">
        <v>1</v>
      </c>
      <c r="BK119" s="54" t="e">
        <f t="shared" ref="BK119:BK129" ca="1" si="14">_xlfn.FORMULATEXT(BE119)</f>
        <v>#N/A</v>
      </c>
      <c r="BL119" s="54" t="e">
        <f t="shared" ref="BL119:BL129" ca="1" si="15">_xlfn.FORMULATEXT(BE119)</f>
        <v>#N/A</v>
      </c>
      <c r="CN119" s="54" t="s">
        <v>1199</v>
      </c>
    </row>
    <row r="120" spans="1:92">
      <c r="A120" s="68" t="s">
        <v>789</v>
      </c>
      <c r="B120" s="196" t="s">
        <v>820</v>
      </c>
      <c r="C120" s="196"/>
      <c r="D120" s="196"/>
      <c r="E120" s="164" t="str">
        <f>TEXT(_xlfn.NUMBERVALUE(E127),"0")</f>
        <v>3100000000</v>
      </c>
      <c r="F120" s="165"/>
      <c r="G120" s="137"/>
      <c r="H120" s="135" t="str">
        <f>TEXT(_xlfn.NUMBERVALUE(H127),"0")</f>
        <v>1231626469</v>
      </c>
      <c r="I120" s="136"/>
      <c r="J120" s="137"/>
      <c r="K120" s="135" t="str">
        <f>TEXT(_xlfn.NUMBERVALUE(K127),"0")</f>
        <v>1231626469</v>
      </c>
      <c r="L120" s="136"/>
      <c r="M120" s="137"/>
      <c r="N120" s="135" t="str">
        <f>TEXT(_xlfn.NUMBERVALUE(N127),"0")</f>
        <v>1231626469</v>
      </c>
      <c r="O120" s="136"/>
      <c r="P120" s="137"/>
      <c r="S120" s="56"/>
      <c r="AD120" s="54">
        <f>ROW()</f>
        <v>120</v>
      </c>
      <c r="AR120" s="54" t="s">
        <v>568</v>
      </c>
      <c r="AS120" s="54" t="s">
        <v>803</v>
      </c>
      <c r="AT120" s="54" t="s">
        <v>812</v>
      </c>
      <c r="AU120" s="54">
        <v>0</v>
      </c>
      <c r="AV120" s="54" t="s">
        <v>86</v>
      </c>
      <c r="AW120" s="55" t="b">
        <v>1</v>
      </c>
      <c r="AY120" s="55" t="b">
        <v>1</v>
      </c>
      <c r="AZ120" s="55" t="b">
        <v>0</v>
      </c>
      <c r="BB120" s="54" t="s">
        <v>825</v>
      </c>
      <c r="BC120" s="54" t="s">
        <v>348</v>
      </c>
      <c r="BD120" s="55" t="b">
        <v>1</v>
      </c>
      <c r="BE120" s="54" t="str">
        <f>F177</f>
        <v>0.00</v>
      </c>
      <c r="BF120" s="54" t="str">
        <f>""&amp;F177</f>
        <v>0.00</v>
      </c>
      <c r="BG120" s="54" t="b">
        <v>0</v>
      </c>
      <c r="BH120" s="54" t="b">
        <v>0</v>
      </c>
      <c r="BK120" s="54" t="e">
        <f t="shared" ca="1" si="14"/>
        <v>#N/A</v>
      </c>
      <c r="BL120" s="54" t="e">
        <f t="shared" ca="1" si="15"/>
        <v>#N/A</v>
      </c>
      <c r="CN120" s="54" t="s">
        <v>1200</v>
      </c>
    </row>
    <row r="121" spans="1:92" ht="29" customHeight="1">
      <c r="A121" s="68" t="s">
        <v>789</v>
      </c>
      <c r="B121" s="192" t="s">
        <v>826</v>
      </c>
      <c r="C121" s="192"/>
      <c r="D121" s="192"/>
      <c r="E121" s="164" t="str">
        <f ca="1">TEXT(_xlfn.NUMBERVALUE(E129),"0.00")</f>
        <v>0.00</v>
      </c>
      <c r="F121" s="165"/>
      <c r="G121" s="137"/>
      <c r="H121" s="135" t="str">
        <f ca="1">TEXT(_xlfn.NUMBERVALUE(H129),"0.00")</f>
        <v>0.00</v>
      </c>
      <c r="I121" s="136"/>
      <c r="J121" s="137"/>
      <c r="K121" s="135" t="str">
        <f ca="1">TEXT(_xlfn.NUMBERVALUE(K129),"0.00")</f>
        <v>0.00</v>
      </c>
      <c r="L121" s="136"/>
      <c r="M121" s="137"/>
      <c r="N121" s="135" t="str">
        <f ca="1">TEXT(_xlfn.NUMBERVALUE(N129),"0.00")</f>
        <v>0.00</v>
      </c>
      <c r="O121" s="136"/>
      <c r="P121" s="137"/>
      <c r="AD121" s="54">
        <f>ROW()</f>
        <v>121</v>
      </c>
      <c r="AR121" s="54" t="s">
        <v>568</v>
      </c>
      <c r="AS121" s="54" t="s">
        <v>806</v>
      </c>
      <c r="AT121" s="54" t="s">
        <v>812</v>
      </c>
      <c r="AU121" s="54">
        <v>0</v>
      </c>
      <c r="AV121" s="54" t="s">
        <v>89</v>
      </c>
      <c r="AW121" s="55" t="b">
        <v>1</v>
      </c>
      <c r="AY121" s="55" t="b">
        <v>1</v>
      </c>
      <c r="AZ121" s="55" t="b">
        <v>0</v>
      </c>
      <c r="BB121" s="54" t="s">
        <v>831</v>
      </c>
      <c r="BC121" s="54" t="s">
        <v>348</v>
      </c>
      <c r="BD121" s="55" t="b">
        <v>1</v>
      </c>
      <c r="BE121" s="54">
        <f>F178</f>
        <v>0</v>
      </c>
      <c r="BF121" s="54" t="str">
        <f>""&amp;F178</f>
        <v/>
      </c>
      <c r="BG121" s="54" t="b">
        <v>1</v>
      </c>
      <c r="BH121" s="54" t="b">
        <v>0</v>
      </c>
      <c r="BK121" s="54" t="e">
        <f t="shared" ca="1" si="14"/>
        <v>#N/A</v>
      </c>
      <c r="BL121" s="54" t="e">
        <f t="shared" ca="1" si="15"/>
        <v>#N/A</v>
      </c>
      <c r="CN121" s="54" t="s">
        <v>1501</v>
      </c>
    </row>
    <row r="122" spans="1:92">
      <c r="A122" s="68" t="s">
        <v>789</v>
      </c>
      <c r="AD122" s="54">
        <f>ROW()</f>
        <v>122</v>
      </c>
      <c r="AR122" s="54" t="s">
        <v>568</v>
      </c>
      <c r="AS122" s="54" t="s">
        <v>809</v>
      </c>
      <c r="AT122" s="54" t="s">
        <v>812</v>
      </c>
      <c r="AU122" s="54">
        <v>0</v>
      </c>
      <c r="AV122" s="54" t="s">
        <v>92</v>
      </c>
      <c r="AW122" s="55" t="b">
        <v>1</v>
      </c>
      <c r="AY122" s="55" t="b">
        <v>0</v>
      </c>
      <c r="AZ122" s="55" t="b">
        <v>0</v>
      </c>
      <c r="BB122" s="54" t="s">
        <v>832</v>
      </c>
      <c r="BC122" s="54" t="s">
        <v>348</v>
      </c>
      <c r="BD122" s="55" t="b">
        <v>1</v>
      </c>
      <c r="BE122" s="54">
        <f>F179</f>
        <v>0</v>
      </c>
      <c r="BF122" s="54" t="str">
        <f>""&amp;F179</f>
        <v/>
      </c>
      <c r="BG122" s="54" t="b">
        <v>1</v>
      </c>
      <c r="BH122" s="54" t="b">
        <v>0</v>
      </c>
      <c r="BK122" s="54" t="e">
        <f t="shared" ca="1" si="14"/>
        <v>#N/A</v>
      </c>
      <c r="BL122" s="54" t="e">
        <f t="shared" ca="1" si="15"/>
        <v>#N/A</v>
      </c>
      <c r="CN122" s="54" t="s">
        <v>1482</v>
      </c>
    </row>
    <row r="123" spans="1:92">
      <c r="A123" s="68" t="s">
        <v>789</v>
      </c>
      <c r="B123" s="68" t="s">
        <v>833</v>
      </c>
      <c r="N123" s="135" t="s">
        <v>44</v>
      </c>
      <c r="O123" s="136"/>
      <c r="P123" s="137"/>
      <c r="AD123" s="54">
        <f>ROW()</f>
        <v>123</v>
      </c>
      <c r="AR123" s="54" t="s">
        <v>577</v>
      </c>
      <c r="AS123" s="54" t="s">
        <v>345</v>
      </c>
      <c r="AT123" s="54" t="s">
        <v>835</v>
      </c>
      <c r="AU123" s="54">
        <v>0</v>
      </c>
      <c r="AV123" s="54" t="s">
        <v>81</v>
      </c>
      <c r="AW123" s="55" t="b">
        <v>0</v>
      </c>
      <c r="AY123" s="55" t="b">
        <v>0</v>
      </c>
      <c r="AZ123" s="55" t="b">
        <v>0</v>
      </c>
      <c r="BB123" s="54" t="s">
        <v>836</v>
      </c>
      <c r="BC123" s="54" t="s">
        <v>348</v>
      </c>
      <c r="BD123" s="55" t="b">
        <v>1</v>
      </c>
      <c r="BE123" s="54">
        <f>F180</f>
        <v>0</v>
      </c>
      <c r="BF123" s="54" t="str">
        <f>""&amp;F180</f>
        <v/>
      </c>
      <c r="BG123" s="54" t="b">
        <v>1</v>
      </c>
      <c r="BH123" s="54" t="b">
        <v>0</v>
      </c>
      <c r="BK123" s="54" t="e">
        <f t="shared" ca="1" si="14"/>
        <v>#N/A</v>
      </c>
      <c r="BL123" s="54" t="e">
        <f t="shared" ca="1" si="15"/>
        <v>#N/A</v>
      </c>
      <c r="CN123" s="54" t="s">
        <v>1463</v>
      </c>
    </row>
    <row r="124" spans="1:92">
      <c r="A124" s="68" t="s">
        <v>789</v>
      </c>
      <c r="AD124" s="54">
        <f>ROW()</f>
        <v>124</v>
      </c>
      <c r="AR124" s="54" t="s">
        <v>577</v>
      </c>
      <c r="AS124" s="54" t="s">
        <v>796</v>
      </c>
      <c r="AT124" s="54" t="s">
        <v>835</v>
      </c>
      <c r="AU124" s="54">
        <v>0</v>
      </c>
      <c r="AV124" s="54" t="s">
        <v>83</v>
      </c>
      <c r="AW124" s="55" t="b">
        <v>0</v>
      </c>
      <c r="AY124" s="55" t="b">
        <v>1</v>
      </c>
      <c r="AZ124" s="55" t="b">
        <v>0</v>
      </c>
      <c r="BB124" s="54" t="s">
        <v>837</v>
      </c>
      <c r="BC124" s="54" t="s">
        <v>348</v>
      </c>
      <c r="BD124" s="55" t="b">
        <v>1</v>
      </c>
      <c r="BE124" s="54" t="str">
        <f>F182</f>
        <v>0.00</v>
      </c>
      <c r="BF124" s="54" t="str">
        <f>""&amp;F182</f>
        <v>0.00</v>
      </c>
      <c r="BG124" s="54" t="b">
        <v>0</v>
      </c>
      <c r="BH124" s="54" t="b">
        <v>0</v>
      </c>
      <c r="BK124" s="54" t="e">
        <f t="shared" ca="1" si="14"/>
        <v>#N/A</v>
      </c>
      <c r="BL124" s="54" t="e">
        <f t="shared" ca="1" si="15"/>
        <v>#N/A</v>
      </c>
      <c r="CN124" s="54" t="s">
        <v>1438</v>
      </c>
    </row>
    <row r="125" spans="1:92" ht="22" customHeight="1">
      <c r="A125" s="68" t="s">
        <v>789</v>
      </c>
      <c r="B125" s="106" t="s">
        <v>838</v>
      </c>
      <c r="C125" s="106"/>
      <c r="D125" s="106"/>
      <c r="E125" s="116" t="s">
        <v>815</v>
      </c>
      <c r="F125" s="117"/>
      <c r="G125" s="118"/>
      <c r="H125" s="116" t="s">
        <v>816</v>
      </c>
      <c r="I125" s="117"/>
      <c r="J125" s="118"/>
      <c r="K125" s="116" t="s">
        <v>839</v>
      </c>
      <c r="L125" s="117"/>
      <c r="M125" s="118"/>
      <c r="N125" s="116" t="s">
        <v>818</v>
      </c>
      <c r="O125" s="117"/>
      <c r="P125" s="118"/>
      <c r="AD125" s="54">
        <f>ROW()</f>
        <v>125</v>
      </c>
      <c r="AR125" s="54" t="s">
        <v>577</v>
      </c>
      <c r="AS125" s="54" t="s">
        <v>800</v>
      </c>
      <c r="AT125" s="54" t="s">
        <v>835</v>
      </c>
      <c r="AU125" s="54">
        <v>0</v>
      </c>
      <c r="AV125" s="54" t="s">
        <v>86</v>
      </c>
      <c r="AW125" s="55" t="b">
        <v>0</v>
      </c>
      <c r="AY125" s="55" t="b">
        <v>1</v>
      </c>
      <c r="AZ125" s="55" t="b">
        <v>0</v>
      </c>
      <c r="BB125" s="54" t="s">
        <v>840</v>
      </c>
      <c r="BC125" s="54" t="s">
        <v>348</v>
      </c>
      <c r="BD125" s="55" t="b">
        <v>1</v>
      </c>
      <c r="BE125" s="54">
        <f>F183</f>
        <v>0</v>
      </c>
      <c r="BF125" s="54" t="str">
        <f>""&amp;F183</f>
        <v/>
      </c>
      <c r="BG125" s="54" t="b">
        <v>1</v>
      </c>
      <c r="BH125" s="54" t="b">
        <v>0</v>
      </c>
      <c r="BK125" s="54" t="e">
        <f t="shared" ca="1" si="14"/>
        <v>#N/A</v>
      </c>
      <c r="BL125" s="54" t="e">
        <f t="shared" ca="1" si="15"/>
        <v>#N/A</v>
      </c>
      <c r="CN125" s="54" t="s">
        <v>1252</v>
      </c>
    </row>
    <row r="126" spans="1:92" ht="22" customHeight="1">
      <c r="A126" s="68" t="s">
        <v>789</v>
      </c>
      <c r="B126" s="197" t="s">
        <v>1261</v>
      </c>
      <c r="C126" s="198"/>
      <c r="D126" s="199"/>
      <c r="E126" s="175"/>
      <c r="F126" s="176"/>
      <c r="G126" s="177"/>
      <c r="H126" s="175"/>
      <c r="I126" s="176"/>
      <c r="J126" s="177"/>
      <c r="K126" s="175"/>
      <c r="L126" s="176"/>
      <c r="M126" s="177"/>
      <c r="N126" s="175"/>
      <c r="O126" s="176"/>
      <c r="P126" s="177"/>
      <c r="AD126" s="54">
        <f>ROW()</f>
        <v>126</v>
      </c>
      <c r="AR126" s="54" t="s">
        <v>577</v>
      </c>
      <c r="AS126" s="54" t="s">
        <v>803</v>
      </c>
      <c r="AT126" s="54" t="s">
        <v>835</v>
      </c>
      <c r="AU126" s="54">
        <v>0</v>
      </c>
      <c r="AV126" s="54" t="s">
        <v>88</v>
      </c>
      <c r="AW126" s="55" t="b">
        <v>1</v>
      </c>
      <c r="AY126" s="55" t="b">
        <v>1</v>
      </c>
      <c r="AZ126" s="55" t="b">
        <v>0</v>
      </c>
      <c r="BB126" s="54" t="s">
        <v>842</v>
      </c>
      <c r="BC126" s="54" t="s">
        <v>348</v>
      </c>
      <c r="BD126" s="55" t="b">
        <v>1</v>
      </c>
      <c r="BE126" s="54">
        <f>F184</f>
        <v>0</v>
      </c>
      <c r="BF126" s="54" t="str">
        <f>""&amp;F184</f>
        <v/>
      </c>
      <c r="BG126" s="54" t="b">
        <v>1</v>
      </c>
      <c r="BH126" s="54" t="b">
        <v>0</v>
      </c>
      <c r="BK126" s="54" t="e">
        <f t="shared" ca="1" si="14"/>
        <v>#N/A</v>
      </c>
      <c r="BL126" s="54" t="e">
        <f t="shared" ca="1" si="15"/>
        <v>#N/A</v>
      </c>
      <c r="CN126" s="54" t="s">
        <v>1207</v>
      </c>
    </row>
    <row r="127" spans="1:92">
      <c r="A127" s="68" t="s">
        <v>789</v>
      </c>
      <c r="B127" s="196" t="s">
        <v>843</v>
      </c>
      <c r="C127" s="196"/>
      <c r="D127" s="196"/>
      <c r="E127" s="7" t="s">
        <v>1530</v>
      </c>
      <c r="F127" s="6"/>
      <c r="G127" s="5"/>
      <c r="H127" s="7" t="s">
        <v>685</v>
      </c>
      <c r="I127" s="6"/>
      <c r="J127" s="5"/>
      <c r="K127" s="7" t="s">
        <v>685</v>
      </c>
      <c r="L127" s="6"/>
      <c r="M127" s="5"/>
      <c r="N127" s="7" t="s">
        <v>685</v>
      </c>
      <c r="O127" s="6"/>
      <c r="P127" s="5"/>
      <c r="AD127" s="54">
        <f>ROW()</f>
        <v>127</v>
      </c>
      <c r="AR127" s="54" t="s">
        <v>577</v>
      </c>
      <c r="AS127" s="54" t="s">
        <v>806</v>
      </c>
      <c r="AT127" s="54" t="s">
        <v>835</v>
      </c>
      <c r="AU127" s="54">
        <v>0</v>
      </c>
      <c r="AV127" s="54" t="s">
        <v>90</v>
      </c>
      <c r="AW127" s="55" t="b">
        <v>1</v>
      </c>
      <c r="AY127" s="55" t="b">
        <v>1</v>
      </c>
      <c r="AZ127" s="55" t="b">
        <v>0</v>
      </c>
      <c r="BB127" s="54" t="s">
        <v>848</v>
      </c>
      <c r="BC127" s="54" t="s">
        <v>348</v>
      </c>
      <c r="BD127" s="55" t="b">
        <v>1</v>
      </c>
      <c r="BE127" s="54">
        <f>F185</f>
        <v>0</v>
      </c>
      <c r="BF127" s="54" t="str">
        <f>""&amp;F185</f>
        <v/>
      </c>
      <c r="BG127" s="54" t="b">
        <v>1</v>
      </c>
      <c r="BH127" s="54" t="b">
        <v>0</v>
      </c>
      <c r="BK127" s="54" t="e">
        <f t="shared" ca="1" si="14"/>
        <v>#N/A</v>
      </c>
      <c r="BL127" s="54" t="e">
        <f t="shared" ca="1" si="15"/>
        <v>#N/A</v>
      </c>
      <c r="CN127" s="54" t="s">
        <v>1186</v>
      </c>
    </row>
    <row r="128" spans="1:92" ht="26.5" customHeight="1">
      <c r="A128" s="68" t="s">
        <v>789</v>
      </c>
      <c r="B128" s="192" t="s">
        <v>849</v>
      </c>
      <c r="C128" s="192"/>
      <c r="D128" s="192"/>
      <c r="E128" s="7" t="s">
        <v>44</v>
      </c>
      <c r="F128" s="6"/>
      <c r="G128" s="5"/>
      <c r="H128" s="7" t="s">
        <v>44</v>
      </c>
      <c r="I128" s="6"/>
      <c r="J128" s="5"/>
      <c r="K128" s="7" t="s">
        <v>44</v>
      </c>
      <c r="L128" s="6"/>
      <c r="M128" s="5"/>
      <c r="N128" s="7" t="s">
        <v>44</v>
      </c>
      <c r="O128" s="6"/>
      <c r="P128" s="5"/>
      <c r="AD128" s="54">
        <f>ROW()</f>
        <v>128</v>
      </c>
      <c r="AR128" s="54" t="s">
        <v>577</v>
      </c>
      <c r="AS128" s="54" t="s">
        <v>809</v>
      </c>
      <c r="AT128" s="54" t="s">
        <v>835</v>
      </c>
      <c r="AU128" s="54">
        <v>0</v>
      </c>
      <c r="AV128" s="54" t="s">
        <v>93</v>
      </c>
      <c r="AW128" s="55" t="b">
        <v>1</v>
      </c>
      <c r="AY128" s="55" t="b">
        <v>0</v>
      </c>
      <c r="AZ128" s="55" t="b">
        <v>0</v>
      </c>
      <c r="BB128" s="54" t="s">
        <v>854</v>
      </c>
      <c r="BC128" s="54" t="s">
        <v>348</v>
      </c>
      <c r="BD128" s="55" t="b">
        <v>1</v>
      </c>
      <c r="BE128" s="54">
        <f>F186</f>
        <v>0</v>
      </c>
      <c r="BF128" s="54" t="str">
        <f>""&amp;F186</f>
        <v/>
      </c>
      <c r="BG128" s="54" t="b">
        <v>1</v>
      </c>
      <c r="BH128" s="54" t="b">
        <v>0</v>
      </c>
      <c r="BK128" s="54" t="e">
        <f t="shared" ca="1" si="14"/>
        <v>#N/A</v>
      </c>
      <c r="BL128" s="54" t="e">
        <f t="shared" ca="1" si="15"/>
        <v>#N/A</v>
      </c>
      <c r="CN128" s="54" t="s">
        <v>1160</v>
      </c>
    </row>
    <row r="129" spans="1:92" ht="27.5" customHeight="1">
      <c r="A129" s="68" t="s">
        <v>789</v>
      </c>
      <c r="B129" s="192" t="s">
        <v>855</v>
      </c>
      <c r="C129" s="192"/>
      <c r="D129" s="192"/>
      <c r="E129" s="110" t="str" cm="1">
        <f t="array" aca="1" ref="E129" ca="1">IFERROR(TEXT(OFFSET(INDIRECT(ADDRESS(ROW(),COLUMN())),-2,0)*OFFSET(INDIRECT(ADDRESS(ROW(),COLUMN())),-1,0),"0.00"),"0.00")</f>
        <v>0.00</v>
      </c>
      <c r="F129" s="162"/>
      <c r="G129" s="111"/>
      <c r="H129" s="110" t="str" cm="1">
        <f t="array" aca="1" ref="H129" ca="1">IFERROR(TEXT(OFFSET(INDIRECT(ADDRESS(ROW(),COLUMN())),-2,0)*OFFSET(INDIRECT(ADDRESS(ROW(),COLUMN())),-1,0),"0.00"),"0.00")</f>
        <v>0.00</v>
      </c>
      <c r="I129" s="162"/>
      <c r="J129" s="111"/>
      <c r="K129" s="201" t="str" cm="1">
        <f t="array" aca="1" ref="K129" ca="1">IFERROR(TEXT(OFFSET(INDIRECT(ADDRESS(ROW(),COLUMN())),-2,0)*OFFSET(INDIRECT(ADDRESS(ROW(),COLUMN())),-1,0),"0.00"),"0.00")</f>
        <v>0.00</v>
      </c>
      <c r="L129" s="202"/>
      <c r="M129" s="203"/>
      <c r="N129" s="201" t="str" cm="1">
        <f t="array" aca="1" ref="N129" ca="1">IFERROR(TEXT(OFFSET(INDIRECT(ADDRESS(ROW(),COLUMN())),-2,0)*OFFSET(INDIRECT(ADDRESS(ROW(),COLUMN())),-1,0),"0.00"),"0.00")</f>
        <v>0.00</v>
      </c>
      <c r="O129" s="202"/>
      <c r="P129" s="203"/>
      <c r="AD129" s="54">
        <f>ROW()</f>
        <v>129</v>
      </c>
      <c r="AR129" s="54" t="s">
        <v>584</v>
      </c>
      <c r="AS129" s="54" t="s">
        <v>345</v>
      </c>
      <c r="AT129" s="54" t="s">
        <v>856</v>
      </c>
      <c r="AU129" s="54">
        <v>0</v>
      </c>
      <c r="AV129" s="54" t="s">
        <v>81</v>
      </c>
      <c r="AW129" s="55" t="b">
        <v>0</v>
      </c>
      <c r="AY129" s="55" t="b">
        <v>0</v>
      </c>
      <c r="AZ129" s="55" t="b">
        <v>0</v>
      </c>
      <c r="BB129" s="73" t="s">
        <v>857</v>
      </c>
      <c r="BC129" s="54" t="s">
        <v>348</v>
      </c>
      <c r="BD129" s="55" t="b">
        <v>1</v>
      </c>
      <c r="BE129" s="54" t="str">
        <f>F188</f>
        <v>0.00</v>
      </c>
      <c r="BF129" s="54" t="str">
        <f>""&amp;F188</f>
        <v>0.00</v>
      </c>
      <c r="BG129" s="54" t="b">
        <v>0</v>
      </c>
      <c r="BH129" s="54" t="b">
        <v>0</v>
      </c>
      <c r="BK129" s="54" t="e">
        <f t="shared" ca="1" si="14"/>
        <v>#N/A</v>
      </c>
      <c r="BL129" s="54" t="e">
        <f t="shared" ca="1" si="15"/>
        <v>#N/A</v>
      </c>
      <c r="CN129" s="54" t="s">
        <v>1128</v>
      </c>
    </row>
    <row r="130" spans="1:92">
      <c r="A130" s="68" t="s">
        <v>789</v>
      </c>
      <c r="AD130" s="54">
        <f>ROW()</f>
        <v>130</v>
      </c>
      <c r="AR130" s="54" t="s">
        <v>584</v>
      </c>
      <c r="AS130" s="54" t="s">
        <v>437</v>
      </c>
      <c r="AT130" s="54" t="s">
        <v>856</v>
      </c>
      <c r="AU130" s="54">
        <v>0</v>
      </c>
      <c r="AV130" s="54" t="s">
        <v>83</v>
      </c>
      <c r="AW130" s="55" t="b">
        <v>0</v>
      </c>
      <c r="AY130" s="55" t="b">
        <v>1</v>
      </c>
      <c r="AZ130" s="55" t="b">
        <v>0</v>
      </c>
      <c r="BB130" s="54" t="s">
        <v>858</v>
      </c>
      <c r="BC130" s="54" t="s">
        <v>461</v>
      </c>
      <c r="BD130" s="55" t="b">
        <v>0</v>
      </c>
      <c r="BE130" s="54" t="s">
        <v>811</v>
      </c>
      <c r="BF130" s="54" t="s">
        <v>811</v>
      </c>
      <c r="BG130" s="54" t="b">
        <v>0</v>
      </c>
      <c r="BH130" s="54" t="b">
        <v>0</v>
      </c>
      <c r="BK130" s="54" t="s">
        <v>463</v>
      </c>
      <c r="BL130" s="54" t="s">
        <v>463</v>
      </c>
      <c r="CN130" s="54" t="s">
        <v>1114</v>
      </c>
    </row>
    <row r="131" spans="1:92">
      <c r="A131" s="68" t="s">
        <v>789</v>
      </c>
      <c r="B131" s="58" t="s">
        <v>859</v>
      </c>
      <c r="AD131" s="54">
        <f>ROW()</f>
        <v>131</v>
      </c>
      <c r="AR131" s="54" t="s">
        <v>584</v>
      </c>
      <c r="AS131" s="54" t="s">
        <v>860</v>
      </c>
      <c r="AT131" s="54" t="s">
        <v>856</v>
      </c>
      <c r="AU131" s="54">
        <v>0</v>
      </c>
      <c r="AV131" s="54" t="s">
        <v>85</v>
      </c>
      <c r="AW131" s="55" t="b">
        <v>0</v>
      </c>
      <c r="AY131" s="55" t="b">
        <v>1</v>
      </c>
      <c r="AZ131" s="55" t="b">
        <v>0</v>
      </c>
      <c r="BB131" s="54" t="s">
        <v>861</v>
      </c>
      <c r="BC131" s="54" t="s">
        <v>461</v>
      </c>
      <c r="BD131" s="55" t="b">
        <v>0</v>
      </c>
      <c r="BE131" s="54" t="s">
        <v>741</v>
      </c>
      <c r="BF131" s="54" t="s">
        <v>741</v>
      </c>
      <c r="BG131" s="54" t="b">
        <v>0</v>
      </c>
      <c r="BH131" s="54" t="b">
        <v>0</v>
      </c>
      <c r="BK131" s="54" t="s">
        <v>463</v>
      </c>
      <c r="BL131" s="54" t="s">
        <v>463</v>
      </c>
      <c r="CN131" s="54" t="s">
        <v>1099</v>
      </c>
    </row>
    <row r="132" spans="1:92">
      <c r="A132" s="68" t="s">
        <v>789</v>
      </c>
      <c r="AD132" s="54">
        <f>ROW()</f>
        <v>132</v>
      </c>
      <c r="AR132" s="54" t="s">
        <v>584</v>
      </c>
      <c r="AS132" s="54" t="s">
        <v>862</v>
      </c>
      <c r="AT132" s="54" t="s">
        <v>856</v>
      </c>
      <c r="AU132" s="54">
        <v>0</v>
      </c>
      <c r="AV132" s="54" t="s">
        <v>87</v>
      </c>
      <c r="AW132" s="55" t="b">
        <v>1</v>
      </c>
      <c r="AY132" s="55" t="b">
        <v>1</v>
      </c>
      <c r="AZ132" s="55" t="b">
        <v>0</v>
      </c>
      <c r="BB132" s="54" t="s">
        <v>863</v>
      </c>
      <c r="BC132" s="54" t="s">
        <v>348</v>
      </c>
      <c r="BD132" s="55" t="b">
        <v>1</v>
      </c>
      <c r="BE132" s="54">
        <f>H176</f>
        <v>0</v>
      </c>
      <c r="BF132" s="54" t="str">
        <f>""&amp;H176</f>
        <v/>
      </c>
      <c r="BG132" s="54" t="b">
        <v>1</v>
      </c>
      <c r="BH132" s="54" t="b">
        <v>1</v>
      </c>
      <c r="BK132" s="54" t="e">
        <f t="shared" ref="BK132:BK172" ca="1" si="16">_xlfn.FORMULATEXT(BE132)</f>
        <v>#N/A</v>
      </c>
      <c r="BL132" s="54" t="e">
        <f t="shared" ref="BL132:BL172" ca="1" si="17">_xlfn.FORMULATEXT(BE132)</f>
        <v>#N/A</v>
      </c>
      <c r="CN132" s="54" t="s">
        <v>864</v>
      </c>
    </row>
    <row r="133" spans="1:92" hidden="1">
      <c r="A133" s="68" t="s">
        <v>789</v>
      </c>
      <c r="B133" s="158" t="s">
        <v>581</v>
      </c>
      <c r="C133" s="158"/>
      <c r="D133" s="158"/>
      <c r="E133" s="115" t="s">
        <v>815</v>
      </c>
      <c r="F133" s="115"/>
      <c r="G133" s="115"/>
      <c r="H133" s="115" t="s">
        <v>816</v>
      </c>
      <c r="I133" s="115"/>
      <c r="J133" s="115"/>
      <c r="K133" s="115" t="s">
        <v>817</v>
      </c>
      <c r="L133" s="115"/>
      <c r="M133" s="115"/>
      <c r="N133" s="115" t="s">
        <v>818</v>
      </c>
      <c r="O133" s="115"/>
      <c r="P133" s="115"/>
      <c r="AD133" s="54">
        <f>ROW()</f>
        <v>133</v>
      </c>
      <c r="AR133" s="54" t="s">
        <v>584</v>
      </c>
      <c r="AS133" s="54" t="s">
        <v>865</v>
      </c>
      <c r="AT133" s="54" t="s">
        <v>856</v>
      </c>
      <c r="AU133" s="54">
        <v>0</v>
      </c>
      <c r="AV133" s="54" t="s">
        <v>89</v>
      </c>
      <c r="AW133" s="55" t="b">
        <v>1</v>
      </c>
      <c r="AY133" s="55" t="b">
        <v>1</v>
      </c>
      <c r="AZ133" s="55" t="b">
        <v>0</v>
      </c>
      <c r="BB133" s="54" t="s">
        <v>866</v>
      </c>
      <c r="BC133" s="54" t="s">
        <v>348</v>
      </c>
      <c r="BD133" s="55" t="b">
        <v>1</v>
      </c>
      <c r="BE133" s="54" t="str">
        <f>H177</f>
        <v>0.00</v>
      </c>
      <c r="BF133" s="54" t="str">
        <f>""&amp;H177</f>
        <v>0.00</v>
      </c>
      <c r="BG133" s="54" t="b">
        <v>0</v>
      </c>
      <c r="BH133" s="54" t="b">
        <v>0</v>
      </c>
      <c r="BK133" s="54" t="e">
        <f t="shared" ca="1" si="16"/>
        <v>#N/A</v>
      </c>
      <c r="BL133" s="54" t="e">
        <f t="shared" ca="1" si="17"/>
        <v>#N/A</v>
      </c>
      <c r="CN133" s="54" t="s">
        <v>814</v>
      </c>
    </row>
    <row r="134" spans="1:92" ht="27.5" hidden="1" customHeight="1">
      <c r="A134" s="68" t="s">
        <v>789</v>
      </c>
      <c r="B134" s="192" t="s">
        <v>867</v>
      </c>
      <c r="C134" s="192"/>
      <c r="D134" s="192"/>
      <c r="E134" s="135" t="str">
        <f>TEXT(_xlfn.NUMBERVALUE(E141),"0")</f>
        <v>0</v>
      </c>
      <c r="F134" s="136"/>
      <c r="G134" s="137"/>
      <c r="H134" s="135" t="str">
        <f>TEXT(_xlfn.NUMBERVALUE(H141),"0")</f>
        <v>0</v>
      </c>
      <c r="I134" s="136"/>
      <c r="J134" s="137"/>
      <c r="K134" s="135" t="str">
        <f>TEXT(_xlfn.NUMBERVALUE(K141),"0")</f>
        <v>0</v>
      </c>
      <c r="L134" s="136"/>
      <c r="M134" s="137"/>
      <c r="N134" s="135" t="str">
        <f>TEXT(_xlfn.NUMBERVALUE(N141),"0")</f>
        <v>0</v>
      </c>
      <c r="O134" s="136"/>
      <c r="P134" s="137"/>
      <c r="AD134" s="54">
        <f>ROW()</f>
        <v>134</v>
      </c>
      <c r="AR134" s="54" t="s">
        <v>584</v>
      </c>
      <c r="AS134" s="54" t="s">
        <v>872</v>
      </c>
      <c r="AT134" s="54" t="s">
        <v>856</v>
      </c>
      <c r="AU134" s="54">
        <v>0</v>
      </c>
      <c r="AV134" s="54" t="s">
        <v>91</v>
      </c>
      <c r="AW134" s="55" t="b">
        <v>1</v>
      </c>
      <c r="AY134" s="55" t="b">
        <v>1</v>
      </c>
      <c r="AZ134" s="55" t="b">
        <v>0</v>
      </c>
      <c r="BB134" s="54" t="s">
        <v>873</v>
      </c>
      <c r="BC134" s="54" t="s">
        <v>348</v>
      </c>
      <c r="BD134" s="55" t="b">
        <v>1</v>
      </c>
      <c r="BE134" s="54">
        <f>H178</f>
        <v>0</v>
      </c>
      <c r="BF134" s="54" t="str">
        <f>""&amp;H178</f>
        <v/>
      </c>
      <c r="BG134" s="54" t="b">
        <v>1</v>
      </c>
      <c r="BH134" s="54" t="b">
        <v>0</v>
      </c>
      <c r="BK134" s="54" t="e">
        <f t="shared" ca="1" si="16"/>
        <v>#N/A</v>
      </c>
      <c r="BL134" s="54" t="e">
        <f t="shared" ca="1" si="17"/>
        <v>#N/A</v>
      </c>
      <c r="CN134" s="54" t="s">
        <v>778</v>
      </c>
    </row>
    <row r="135" spans="1:92" ht="30.5" hidden="1" customHeight="1">
      <c r="A135" s="68" t="s">
        <v>789</v>
      </c>
      <c r="B135" s="192" t="s">
        <v>874</v>
      </c>
      <c r="C135" s="192"/>
      <c r="D135" s="192"/>
      <c r="E135" s="135" t="str">
        <f ca="1">TEXT(_xlfn.NUMBERVALUE(E143),"0.00")</f>
        <v>0.00</v>
      </c>
      <c r="F135" s="136"/>
      <c r="G135" s="137"/>
      <c r="H135" s="135" t="str">
        <f ca="1">TEXT(_xlfn.NUMBERVALUE(H143),"0.00")</f>
        <v>0.00</v>
      </c>
      <c r="I135" s="136"/>
      <c r="J135" s="137"/>
      <c r="K135" s="135" t="str">
        <f ca="1">TEXT(_xlfn.NUMBERVALUE(K143),"0.00")</f>
        <v>0.00</v>
      </c>
      <c r="L135" s="136"/>
      <c r="M135" s="137"/>
      <c r="N135" s="135" t="str">
        <f ca="1">TEXT(_xlfn.NUMBERVALUE(N143),"0.00")</f>
        <v>0.00</v>
      </c>
      <c r="O135" s="136"/>
      <c r="P135" s="137"/>
      <c r="AD135" s="54">
        <f>ROW()</f>
        <v>135</v>
      </c>
      <c r="AR135" s="54" t="s">
        <v>584</v>
      </c>
      <c r="AS135" s="54" t="s">
        <v>879</v>
      </c>
      <c r="AT135" s="54" t="s">
        <v>856</v>
      </c>
      <c r="AU135" s="54">
        <v>0</v>
      </c>
      <c r="AV135" s="54" t="s">
        <v>94</v>
      </c>
      <c r="AW135" s="55" t="b">
        <v>1</v>
      </c>
      <c r="AY135" s="55" t="b">
        <v>1</v>
      </c>
      <c r="AZ135" s="55" t="b">
        <v>0</v>
      </c>
      <c r="BB135" s="54" t="s">
        <v>880</v>
      </c>
      <c r="BC135" s="54" t="s">
        <v>348</v>
      </c>
      <c r="BD135" s="55" t="b">
        <v>1</v>
      </c>
      <c r="BE135" s="54">
        <f>H179</f>
        <v>0</v>
      </c>
      <c r="BF135" s="54" t="str">
        <f>""&amp;H179</f>
        <v/>
      </c>
      <c r="BG135" s="54" t="b">
        <v>1</v>
      </c>
      <c r="BH135" s="54" t="b">
        <v>0</v>
      </c>
      <c r="BK135" s="54" t="e">
        <f t="shared" ca="1" si="16"/>
        <v>#N/A</v>
      </c>
      <c r="BL135" s="54" t="e">
        <f t="shared" ca="1" si="17"/>
        <v>#N/A</v>
      </c>
      <c r="CN135" s="54" t="s">
        <v>737</v>
      </c>
    </row>
    <row r="136" spans="1:92" hidden="1">
      <c r="A136" s="68" t="s">
        <v>789</v>
      </c>
      <c r="AD136" s="54">
        <f>ROW()</f>
        <v>136</v>
      </c>
      <c r="AR136" s="54" t="s">
        <v>584</v>
      </c>
      <c r="AS136" s="54" t="s">
        <v>881</v>
      </c>
      <c r="AT136" s="54" t="s">
        <v>856</v>
      </c>
      <c r="AU136" s="54">
        <v>0</v>
      </c>
      <c r="AV136" s="54" t="s">
        <v>96</v>
      </c>
      <c r="AW136" s="55" t="b">
        <v>1</v>
      </c>
      <c r="AY136" s="55" t="b">
        <v>0</v>
      </c>
      <c r="AZ136" s="55" t="b">
        <v>0</v>
      </c>
      <c r="BB136" s="54" t="s">
        <v>882</v>
      </c>
      <c r="BC136" s="54" t="s">
        <v>348</v>
      </c>
      <c r="BD136" s="55" t="b">
        <v>1</v>
      </c>
      <c r="BE136" s="54">
        <f>H180</f>
        <v>0</v>
      </c>
      <c r="BF136" s="54" t="str">
        <f>""&amp;H180</f>
        <v/>
      </c>
      <c r="BG136" s="54" t="b">
        <v>1</v>
      </c>
      <c r="BH136" s="54" t="b">
        <v>0</v>
      </c>
      <c r="BK136" s="54" t="e">
        <f t="shared" ca="1" si="16"/>
        <v>#N/A</v>
      </c>
      <c r="BL136" s="54" t="e">
        <f t="shared" ca="1" si="17"/>
        <v>#N/A</v>
      </c>
      <c r="CN136" s="54" t="s">
        <v>696</v>
      </c>
    </row>
    <row r="137" spans="1:92">
      <c r="A137" s="68" t="s">
        <v>789</v>
      </c>
      <c r="B137" s="68" t="s">
        <v>833</v>
      </c>
      <c r="N137" s="164" t="s">
        <v>976</v>
      </c>
      <c r="O137" s="165"/>
      <c r="P137" s="137"/>
      <c r="AD137" s="54">
        <f>ROW()</f>
        <v>137</v>
      </c>
      <c r="AR137" s="54" t="s">
        <v>592</v>
      </c>
      <c r="AS137" s="54" t="s">
        <v>345</v>
      </c>
      <c r="AT137" s="54" t="s">
        <v>884</v>
      </c>
      <c r="AU137" s="54">
        <v>0</v>
      </c>
      <c r="AV137" s="54" t="s">
        <v>81</v>
      </c>
      <c r="AW137" s="55" t="b">
        <v>0</v>
      </c>
      <c r="AY137" s="55" t="b">
        <v>0</v>
      </c>
      <c r="AZ137" s="55" t="b">
        <v>0</v>
      </c>
      <c r="BB137" s="54" t="s">
        <v>885</v>
      </c>
      <c r="BC137" s="54" t="s">
        <v>348</v>
      </c>
      <c r="BD137" s="55" t="b">
        <v>1</v>
      </c>
      <c r="BE137" s="54" t="str">
        <f>H182</f>
        <v>0.00</v>
      </c>
      <c r="BF137" s="54" t="str">
        <f>""&amp;H182</f>
        <v>0.00</v>
      </c>
      <c r="BG137" s="54" t="b">
        <v>0</v>
      </c>
      <c r="BH137" s="54" t="b">
        <v>0</v>
      </c>
      <c r="BK137" s="54" t="e">
        <f t="shared" ca="1" si="16"/>
        <v>#N/A</v>
      </c>
      <c r="BL137" s="54" t="e">
        <f t="shared" ca="1" si="17"/>
        <v>#N/A</v>
      </c>
      <c r="CN137" s="54" t="s">
        <v>670</v>
      </c>
    </row>
    <row r="138" spans="1:92" hidden="1">
      <c r="A138" s="68" t="s">
        <v>789</v>
      </c>
      <c r="AD138" s="54">
        <f>ROW()</f>
        <v>138</v>
      </c>
      <c r="AR138" s="54" t="s">
        <v>592</v>
      </c>
      <c r="AS138" s="54" t="s">
        <v>437</v>
      </c>
      <c r="AT138" s="54" t="s">
        <v>884</v>
      </c>
      <c r="AU138" s="54">
        <v>0</v>
      </c>
      <c r="AV138" s="54" t="s">
        <v>83</v>
      </c>
      <c r="AW138" s="55" t="b">
        <v>0</v>
      </c>
      <c r="AY138" s="55" t="b">
        <v>1</v>
      </c>
      <c r="AZ138" s="55" t="b">
        <v>0</v>
      </c>
      <c r="BB138" s="54" t="s">
        <v>886</v>
      </c>
      <c r="BC138" s="54" t="s">
        <v>348</v>
      </c>
      <c r="BD138" s="55" t="b">
        <v>1</v>
      </c>
      <c r="BE138" s="54">
        <f>H183</f>
        <v>0</v>
      </c>
      <c r="BF138" s="54" t="str">
        <f>""&amp;H183</f>
        <v/>
      </c>
      <c r="BG138" s="54" t="b">
        <v>1</v>
      </c>
      <c r="BH138" s="54" t="b">
        <v>0</v>
      </c>
      <c r="BK138" s="54" t="e">
        <f t="shared" ca="1" si="16"/>
        <v>#N/A</v>
      </c>
      <c r="BL138" s="54" t="e">
        <f t="shared" ca="1" si="17"/>
        <v>#N/A</v>
      </c>
      <c r="CN138" s="54" t="s">
        <v>362</v>
      </c>
    </row>
    <row r="139" spans="1:92" ht="21" hidden="1" customHeight="1">
      <c r="A139" s="68" t="s">
        <v>789</v>
      </c>
      <c r="B139" s="106" t="s">
        <v>838</v>
      </c>
      <c r="C139" s="106"/>
      <c r="D139" s="106"/>
      <c r="E139" s="116" t="s">
        <v>887</v>
      </c>
      <c r="F139" s="117"/>
      <c r="G139" s="118"/>
      <c r="H139" s="116" t="s">
        <v>816</v>
      </c>
      <c r="I139" s="117"/>
      <c r="J139" s="118"/>
      <c r="K139" s="116" t="s">
        <v>839</v>
      </c>
      <c r="L139" s="117"/>
      <c r="M139" s="118"/>
      <c r="N139" s="116" t="s">
        <v>818</v>
      </c>
      <c r="O139" s="117"/>
      <c r="P139" s="118"/>
      <c r="AD139" s="54">
        <f>ROW()</f>
        <v>139</v>
      </c>
      <c r="AR139" s="54" t="s">
        <v>592</v>
      </c>
      <c r="AS139" s="54" t="s">
        <v>860</v>
      </c>
      <c r="AT139" s="54" t="s">
        <v>884</v>
      </c>
      <c r="AU139" s="54">
        <v>0</v>
      </c>
      <c r="AV139" s="54" t="s">
        <v>85</v>
      </c>
      <c r="AW139" s="55" t="b">
        <v>0</v>
      </c>
      <c r="AY139" s="55" t="b">
        <v>1</v>
      </c>
      <c r="AZ139" s="55" t="b">
        <v>0</v>
      </c>
      <c r="BB139" s="54" t="s">
        <v>888</v>
      </c>
      <c r="BC139" s="54" t="s">
        <v>348</v>
      </c>
      <c r="BD139" s="55" t="b">
        <v>1</v>
      </c>
      <c r="BE139" s="54">
        <f>H184</f>
        <v>0</v>
      </c>
      <c r="BF139" s="54" t="str">
        <f>""&amp;H184</f>
        <v/>
      </c>
      <c r="BG139" s="54" t="b">
        <v>1</v>
      </c>
      <c r="BH139" s="54" t="b">
        <v>0</v>
      </c>
      <c r="BK139" s="54" t="e">
        <f t="shared" ca="1" si="16"/>
        <v>#N/A</v>
      </c>
      <c r="BL139" s="54" t="e">
        <f t="shared" ca="1" si="17"/>
        <v>#N/A</v>
      </c>
      <c r="CN139" s="54" t="s">
        <v>1112</v>
      </c>
    </row>
    <row r="140" spans="1:92" ht="19" hidden="1" customHeight="1">
      <c r="A140" s="68" t="s">
        <v>789</v>
      </c>
      <c r="B140" s="193"/>
      <c r="C140" s="194"/>
      <c r="D140" s="195"/>
      <c r="E140" s="175"/>
      <c r="F140" s="176"/>
      <c r="G140" s="177"/>
      <c r="H140" s="175"/>
      <c r="I140" s="176"/>
      <c r="J140" s="177"/>
      <c r="K140" s="175"/>
      <c r="L140" s="176"/>
      <c r="M140" s="177"/>
      <c r="N140" s="175"/>
      <c r="O140" s="176"/>
      <c r="P140" s="177"/>
      <c r="AD140" s="54">
        <f>ROW()</f>
        <v>140</v>
      </c>
      <c r="AR140" s="54" t="s">
        <v>592</v>
      </c>
      <c r="AS140" s="54" t="s">
        <v>862</v>
      </c>
      <c r="AT140" s="54" t="s">
        <v>884</v>
      </c>
      <c r="AU140" s="54">
        <v>0</v>
      </c>
      <c r="AV140" s="54" t="s">
        <v>87</v>
      </c>
      <c r="AW140" s="55" t="b">
        <v>1</v>
      </c>
      <c r="AY140" s="55" t="b">
        <v>1</v>
      </c>
      <c r="AZ140" s="55" t="b">
        <v>0</v>
      </c>
      <c r="BB140" s="54" t="s">
        <v>890</v>
      </c>
      <c r="BC140" s="54" t="s">
        <v>348</v>
      </c>
      <c r="BD140" s="55" t="b">
        <v>1</v>
      </c>
      <c r="BE140" s="54">
        <f>H185</f>
        <v>0</v>
      </c>
      <c r="BF140" s="54" t="str">
        <f>""&amp;H185</f>
        <v/>
      </c>
      <c r="BG140" s="54" t="b">
        <v>1</v>
      </c>
      <c r="BH140" s="54" t="b">
        <v>0</v>
      </c>
      <c r="BK140" s="54" t="e">
        <f t="shared" ca="1" si="16"/>
        <v>#N/A</v>
      </c>
      <c r="BL140" s="54" t="e">
        <f t="shared" ca="1" si="17"/>
        <v>#N/A</v>
      </c>
      <c r="CN140" s="54" t="s">
        <v>1533</v>
      </c>
    </row>
    <row r="141" spans="1:92" ht="16" hidden="1" customHeight="1">
      <c r="A141" s="68" t="s">
        <v>789</v>
      </c>
      <c r="B141" s="196" t="s">
        <v>891</v>
      </c>
      <c r="C141" s="196"/>
      <c r="D141" s="196"/>
      <c r="E141" s="159"/>
      <c r="F141" s="160"/>
      <c r="G141" s="161"/>
      <c r="H141" s="159"/>
      <c r="I141" s="160"/>
      <c r="J141" s="161"/>
      <c r="K141" s="159"/>
      <c r="L141" s="160"/>
      <c r="M141" s="161"/>
      <c r="N141" s="159"/>
      <c r="O141" s="160"/>
      <c r="P141" s="161"/>
      <c r="AD141" s="54">
        <f>ROW()</f>
        <v>141</v>
      </c>
      <c r="AR141" s="54" t="s">
        <v>592</v>
      </c>
      <c r="AS141" s="54" t="s">
        <v>865</v>
      </c>
      <c r="AT141" s="54" t="s">
        <v>884</v>
      </c>
      <c r="AU141" s="54">
        <v>0</v>
      </c>
      <c r="AV141" s="54" t="s">
        <v>89</v>
      </c>
      <c r="AW141" s="55" t="b">
        <v>1</v>
      </c>
      <c r="AY141" s="55" t="b">
        <v>1</v>
      </c>
      <c r="AZ141" s="55" t="b">
        <v>0</v>
      </c>
      <c r="BB141" s="54" t="s">
        <v>896</v>
      </c>
      <c r="BC141" s="54" t="s">
        <v>348</v>
      </c>
      <c r="BD141" s="55" t="b">
        <v>1</v>
      </c>
      <c r="BE141" s="54">
        <f>H186</f>
        <v>0</v>
      </c>
      <c r="BF141" s="54" t="str">
        <f>""&amp;H186</f>
        <v/>
      </c>
      <c r="BG141" s="54" t="b">
        <v>1</v>
      </c>
      <c r="BH141" s="54" t="b">
        <v>0</v>
      </c>
      <c r="BK141" s="54" t="e">
        <f t="shared" ca="1" si="16"/>
        <v>#N/A</v>
      </c>
      <c r="BL141" s="54" t="e">
        <f t="shared" ca="1" si="17"/>
        <v>#N/A</v>
      </c>
      <c r="CN141" s="54" t="s">
        <v>1184</v>
      </c>
    </row>
    <row r="142" spans="1:92" ht="26.5" hidden="1" customHeight="1">
      <c r="A142" s="68" t="s">
        <v>789</v>
      </c>
      <c r="B142" s="192" t="s">
        <v>849</v>
      </c>
      <c r="C142" s="192"/>
      <c r="D142" s="192"/>
      <c r="E142" s="159"/>
      <c r="F142" s="160"/>
      <c r="G142" s="161"/>
      <c r="H142" s="159"/>
      <c r="I142" s="160"/>
      <c r="J142" s="161"/>
      <c r="K142" s="159"/>
      <c r="L142" s="160"/>
      <c r="M142" s="161"/>
      <c r="N142" s="159"/>
      <c r="O142" s="160"/>
      <c r="P142" s="161"/>
      <c r="AD142" s="54">
        <f>ROW()</f>
        <v>142</v>
      </c>
      <c r="AR142" s="54" t="s">
        <v>592</v>
      </c>
      <c r="AS142" s="54" t="s">
        <v>872</v>
      </c>
      <c r="AT142" s="54" t="s">
        <v>884</v>
      </c>
      <c r="AU142" s="54">
        <v>0</v>
      </c>
      <c r="AV142" s="54" t="s">
        <v>91</v>
      </c>
      <c r="AW142" s="55" t="b">
        <v>1</v>
      </c>
      <c r="AY142" s="55" t="b">
        <v>1</v>
      </c>
      <c r="AZ142" s="55" t="b">
        <v>0</v>
      </c>
      <c r="BB142" s="73" t="s">
        <v>901</v>
      </c>
      <c r="BC142" s="54" t="s">
        <v>348</v>
      </c>
      <c r="BD142" s="55" t="b">
        <v>1</v>
      </c>
      <c r="BE142" s="54" t="str">
        <f>H188</f>
        <v>0.00</v>
      </c>
      <c r="BF142" s="54" t="str">
        <f>""&amp;H188</f>
        <v>0.00</v>
      </c>
      <c r="BG142" s="54" t="b">
        <v>0</v>
      </c>
      <c r="BH142" s="54" t="b">
        <v>0</v>
      </c>
      <c r="BK142" s="54" t="e">
        <f t="shared" ca="1" si="16"/>
        <v>#N/A</v>
      </c>
      <c r="BL142" s="54" t="e">
        <f t="shared" ca="1" si="17"/>
        <v>#N/A</v>
      </c>
      <c r="CN142" s="54" t="s">
        <v>1158</v>
      </c>
    </row>
    <row r="143" spans="1:92" ht="27.5" hidden="1" customHeight="1">
      <c r="A143" s="68" t="s">
        <v>789</v>
      </c>
      <c r="B143" s="192" t="s">
        <v>902</v>
      </c>
      <c r="C143" s="192"/>
      <c r="D143" s="192"/>
      <c r="E143" s="110" t="str" cm="1">
        <f t="array" aca="1" ref="E143" ca="1">IFERROR(TEXT(OFFSET(INDIRECT(ADDRESS(ROW(),COLUMN())),-2,0)*OFFSET(INDIRECT(ADDRESS(ROW(),COLUMN())),-1,0),"0.00"),"0.00")</f>
        <v>0.00</v>
      </c>
      <c r="F143" s="162"/>
      <c r="G143" s="111"/>
      <c r="H143" s="110" t="str" cm="1">
        <f t="array" aca="1" ref="H143" ca="1">IFERROR(TEXT(OFFSET(INDIRECT(ADDRESS(ROW(),COLUMN())),-2,0)*OFFSET(INDIRECT(ADDRESS(ROW(),COLUMN())),-1,0),"0.00"),"0.00")</f>
        <v>0.00</v>
      </c>
      <c r="I143" s="162"/>
      <c r="J143" s="111"/>
      <c r="K143" s="239" t="str" cm="1">
        <f t="array" aca="1" ref="K143" ca="1">IFERROR(TEXT(OFFSET(INDIRECT(ADDRESS(ROW(),COLUMN())),-2,0)*OFFSET(INDIRECT(ADDRESS(ROW(),COLUMN())),-1,0),"0.00"),"0.00")</f>
        <v>0.00</v>
      </c>
      <c r="L143" s="240"/>
      <c r="M143" s="241"/>
      <c r="N143" s="239" t="str" cm="1">
        <f t="array" aca="1" ref="N143" ca="1">IFERROR(TEXT(OFFSET(INDIRECT(ADDRESS(ROW(),COLUMN())),-2,0)*OFFSET(INDIRECT(ADDRESS(ROW(),COLUMN())),-1,0),"0.00"),"0.00")</f>
        <v>0.00</v>
      </c>
      <c r="O143" s="240"/>
      <c r="P143" s="241"/>
      <c r="AD143" s="54">
        <f>ROW()</f>
        <v>143</v>
      </c>
      <c r="AR143" s="54" t="s">
        <v>592</v>
      </c>
      <c r="AS143" s="54" t="s">
        <v>879</v>
      </c>
      <c r="AT143" s="54" t="s">
        <v>884</v>
      </c>
      <c r="AU143" s="54">
        <v>0</v>
      </c>
      <c r="AV143" s="54" t="s">
        <v>94</v>
      </c>
      <c r="AW143" s="55" t="b">
        <v>1</v>
      </c>
      <c r="AY143" s="55" t="b">
        <v>1</v>
      </c>
      <c r="AZ143" s="55" t="b">
        <v>0</v>
      </c>
      <c r="BB143" s="54" t="s">
        <v>903</v>
      </c>
      <c r="BC143" s="54" t="s">
        <v>348</v>
      </c>
      <c r="BD143" s="55" t="b">
        <v>1</v>
      </c>
      <c r="BE143" s="54" t="str">
        <f>N208</f>
        <v>0</v>
      </c>
      <c r="BF143" s="54" t="str">
        <f>""&amp;N208</f>
        <v>0</v>
      </c>
      <c r="BG143" s="54" t="b">
        <v>0</v>
      </c>
      <c r="BH143" s="54" t="b">
        <v>0</v>
      </c>
      <c r="BK143" s="54" t="e">
        <f t="shared" ca="1" si="16"/>
        <v>#N/A</v>
      </c>
      <c r="BL143" s="54" t="e">
        <f t="shared" ca="1" si="17"/>
        <v>#N/A</v>
      </c>
      <c r="CN143" s="54" t="s">
        <v>1126</v>
      </c>
    </row>
    <row r="144" spans="1:92">
      <c r="A144" s="68" t="s">
        <v>789</v>
      </c>
      <c r="AD144" s="54">
        <f>ROW()</f>
        <v>144</v>
      </c>
      <c r="AR144" s="54" t="s">
        <v>592</v>
      </c>
      <c r="AS144" s="54" t="s">
        <v>881</v>
      </c>
      <c r="AT144" s="54" t="s">
        <v>884</v>
      </c>
      <c r="AU144" s="54">
        <v>0</v>
      </c>
      <c r="AV144" s="54" t="s">
        <v>96</v>
      </c>
      <c r="AW144" s="55" t="b">
        <v>1</v>
      </c>
      <c r="AY144" s="55" t="b">
        <v>0</v>
      </c>
      <c r="AZ144" s="55" t="b">
        <v>0</v>
      </c>
      <c r="BB144" s="54" t="s">
        <v>904</v>
      </c>
      <c r="BC144" s="54" t="s">
        <v>348</v>
      </c>
      <c r="BD144" s="55" t="b">
        <v>1</v>
      </c>
      <c r="BE144" s="54" t="str">
        <f>G212</f>
        <v>0.00</v>
      </c>
      <c r="BF144" s="54" t="str">
        <f>""&amp;G212</f>
        <v>0.00</v>
      </c>
      <c r="BG144" s="54" t="b">
        <v>0</v>
      </c>
      <c r="BH144" s="54" t="b">
        <v>0</v>
      </c>
      <c r="BK144" s="54" t="e">
        <f t="shared" ca="1" si="16"/>
        <v>#N/A</v>
      </c>
      <c r="BL144" s="54" t="e">
        <f t="shared" ca="1" si="17"/>
        <v>#N/A</v>
      </c>
      <c r="CN144" s="54" t="s">
        <v>883</v>
      </c>
    </row>
    <row r="145" spans="1:92">
      <c r="A145" s="68" t="s">
        <v>789</v>
      </c>
      <c r="B145" s="58" t="s">
        <v>905</v>
      </c>
      <c r="AD145" s="54">
        <f>ROW()</f>
        <v>145</v>
      </c>
      <c r="AR145" s="54" t="s">
        <v>599</v>
      </c>
      <c r="AS145" s="54" t="s">
        <v>345</v>
      </c>
      <c r="AT145" s="54" t="s">
        <v>906</v>
      </c>
      <c r="AU145" s="54">
        <v>0</v>
      </c>
      <c r="AV145" s="54" t="s">
        <v>81</v>
      </c>
      <c r="AW145" s="55" t="b">
        <v>0</v>
      </c>
      <c r="AY145" s="55" t="b">
        <v>0</v>
      </c>
      <c r="AZ145" s="55" t="b">
        <v>0</v>
      </c>
      <c r="BB145" s="54" t="s">
        <v>907</v>
      </c>
      <c r="BC145" s="54" t="s">
        <v>348</v>
      </c>
      <c r="BD145" s="55" t="b">
        <v>1</v>
      </c>
      <c r="BE145" s="54" t="str">
        <f>J212</f>
        <v>0.00</v>
      </c>
      <c r="BF145" s="54" t="str">
        <f>""&amp;J212</f>
        <v>0.00</v>
      </c>
      <c r="BG145" s="54" t="b">
        <v>0</v>
      </c>
      <c r="BH145" s="54" t="b">
        <v>0</v>
      </c>
      <c r="BK145" s="54" t="e">
        <f t="shared" ca="1" si="16"/>
        <v>#N/A</v>
      </c>
      <c r="BL145" s="54" t="e">
        <f t="shared" ca="1" si="17"/>
        <v>#N/A</v>
      </c>
      <c r="CN145" s="54" t="s">
        <v>878</v>
      </c>
    </row>
    <row r="146" spans="1:92">
      <c r="A146" s="68" t="s">
        <v>789</v>
      </c>
      <c r="AD146" s="54">
        <f>ROW()</f>
        <v>146</v>
      </c>
      <c r="AR146" s="54" t="s">
        <v>599</v>
      </c>
      <c r="AS146" s="54" t="s">
        <v>437</v>
      </c>
      <c r="AT146" s="54" t="s">
        <v>906</v>
      </c>
      <c r="AU146" s="54">
        <v>0</v>
      </c>
      <c r="AV146" s="54" t="s">
        <v>83</v>
      </c>
      <c r="AW146" s="55" t="b">
        <v>0</v>
      </c>
      <c r="AY146" s="55" t="b">
        <v>1</v>
      </c>
      <c r="AZ146" s="55" t="b">
        <v>0</v>
      </c>
      <c r="BB146" s="54" t="s">
        <v>908</v>
      </c>
      <c r="BC146" s="54" t="s">
        <v>348</v>
      </c>
      <c r="BD146" s="55" t="b">
        <v>1</v>
      </c>
      <c r="BE146" s="54" t="str">
        <f>M212</f>
        <v>0.00</v>
      </c>
      <c r="BF146" s="54" t="str">
        <f>""&amp;M212</f>
        <v>0.00</v>
      </c>
      <c r="BG146" s="54" t="b">
        <v>0</v>
      </c>
      <c r="BH146" s="54" t="b">
        <v>0</v>
      </c>
      <c r="BK146" s="54" t="e">
        <f t="shared" ca="1" si="16"/>
        <v>#N/A</v>
      </c>
      <c r="BL146" s="54" t="e">
        <f t="shared" ca="1" si="17"/>
        <v>#N/A</v>
      </c>
      <c r="CN146" s="54" t="s">
        <v>877</v>
      </c>
    </row>
    <row r="147" spans="1:92">
      <c r="A147" s="68" t="s">
        <v>789</v>
      </c>
      <c r="B147" s="158" t="s">
        <v>581</v>
      </c>
      <c r="C147" s="158"/>
      <c r="D147" s="158"/>
      <c r="E147" s="158"/>
      <c r="F147" s="158"/>
      <c r="G147" s="158"/>
      <c r="H147" s="115" t="s">
        <v>815</v>
      </c>
      <c r="I147" s="115"/>
      <c r="J147" s="115"/>
      <c r="P147" s="54" t="s">
        <v>909</v>
      </c>
      <c r="AD147" s="54">
        <f>ROW()</f>
        <v>147</v>
      </c>
      <c r="AR147" s="54" t="s">
        <v>599</v>
      </c>
      <c r="AS147" s="54" t="s">
        <v>860</v>
      </c>
      <c r="AT147" s="54" t="s">
        <v>906</v>
      </c>
      <c r="AU147" s="54">
        <v>0</v>
      </c>
      <c r="AV147" s="54" t="s">
        <v>85</v>
      </c>
      <c r="AW147" s="55" t="b">
        <v>0</v>
      </c>
      <c r="AY147" s="55" t="b">
        <v>1</v>
      </c>
      <c r="AZ147" s="55" t="b">
        <v>0</v>
      </c>
      <c r="BB147" s="54" t="s">
        <v>910</v>
      </c>
      <c r="BC147" s="54" t="s">
        <v>348</v>
      </c>
      <c r="BD147" s="55" t="b">
        <v>1</v>
      </c>
      <c r="BE147" s="54" t="str">
        <f>G216</f>
        <v>0.00</v>
      </c>
      <c r="BF147" s="54" t="str">
        <f>""&amp;G216</f>
        <v>0.00</v>
      </c>
      <c r="BG147" s="54" t="b">
        <v>0</v>
      </c>
      <c r="BH147" s="54" t="b">
        <v>0</v>
      </c>
      <c r="BK147" s="54" t="e">
        <f t="shared" ca="1" si="16"/>
        <v>#N/A</v>
      </c>
      <c r="BL147" s="54" t="e">
        <f t="shared" ca="1" si="17"/>
        <v>#N/A</v>
      </c>
      <c r="CN147" s="54" t="s">
        <v>876</v>
      </c>
    </row>
    <row r="148" spans="1:92">
      <c r="A148" s="68" t="s">
        <v>789</v>
      </c>
      <c r="B148" s="196" t="s">
        <v>911</v>
      </c>
      <c r="C148" s="196"/>
      <c r="D148" s="196"/>
      <c r="E148" s="196"/>
      <c r="F148" s="196"/>
      <c r="G148" s="196"/>
      <c r="H148" s="7" t="s">
        <v>976</v>
      </c>
      <c r="I148" s="6"/>
      <c r="J148" s="5"/>
      <c r="AD148" s="54">
        <f>ROW()</f>
        <v>148</v>
      </c>
      <c r="AR148" s="54" t="s">
        <v>599</v>
      </c>
      <c r="AS148" s="54" t="s">
        <v>862</v>
      </c>
      <c r="AT148" s="54" t="s">
        <v>906</v>
      </c>
      <c r="AU148" s="54">
        <v>0</v>
      </c>
      <c r="AV148" s="54" t="s">
        <v>87</v>
      </c>
      <c r="AW148" s="55" t="b">
        <v>1</v>
      </c>
      <c r="AY148" s="55" t="b">
        <v>1</v>
      </c>
      <c r="AZ148" s="55" t="b">
        <v>0</v>
      </c>
      <c r="BB148" s="54" t="s">
        <v>913</v>
      </c>
      <c r="BC148" s="54" t="s">
        <v>348</v>
      </c>
      <c r="BD148" s="55" t="b">
        <v>1</v>
      </c>
      <c r="BE148" s="54" t="str">
        <f>J216</f>
        <v>0.00</v>
      </c>
      <c r="BF148" s="54" t="str">
        <f>""&amp;J216</f>
        <v>0.00</v>
      </c>
      <c r="BG148" s="54" t="b">
        <v>0</v>
      </c>
      <c r="BH148" s="54" t="b">
        <v>0</v>
      </c>
      <c r="BK148" s="54" t="e">
        <f t="shared" ca="1" si="16"/>
        <v>#N/A</v>
      </c>
      <c r="BL148" s="54" t="e">
        <f t="shared" ca="1" si="17"/>
        <v>#N/A</v>
      </c>
      <c r="CN148" s="54" t="s">
        <v>875</v>
      </c>
    </row>
    <row r="149" spans="1:92">
      <c r="A149" s="68" t="s">
        <v>789</v>
      </c>
      <c r="AD149" s="54">
        <f>ROW()</f>
        <v>149</v>
      </c>
      <c r="AR149" s="54" t="s">
        <v>599</v>
      </c>
      <c r="AS149" s="54" t="s">
        <v>865</v>
      </c>
      <c r="AT149" s="54" t="s">
        <v>906</v>
      </c>
      <c r="AU149" s="54">
        <v>0</v>
      </c>
      <c r="AV149" s="54" t="s">
        <v>89</v>
      </c>
      <c r="AW149" s="55" t="b">
        <v>1</v>
      </c>
      <c r="AY149" s="55" t="b">
        <v>1</v>
      </c>
      <c r="AZ149" s="55" t="b">
        <v>0</v>
      </c>
      <c r="BB149" s="54" t="s">
        <v>914</v>
      </c>
      <c r="BC149" s="54" t="s">
        <v>348</v>
      </c>
      <c r="BD149" s="55" t="b">
        <v>1</v>
      </c>
      <c r="BE149" s="54" t="str">
        <f>M216</f>
        <v>0.00</v>
      </c>
      <c r="BF149" s="54" t="str">
        <f>""&amp;M216</f>
        <v>0.00</v>
      </c>
      <c r="BG149" s="54" t="b">
        <v>0</v>
      </c>
      <c r="BH149" s="54" t="b">
        <v>0</v>
      </c>
      <c r="BK149" s="54" t="e">
        <f t="shared" ca="1" si="16"/>
        <v>#N/A</v>
      </c>
      <c r="BL149" s="54" t="e">
        <f t="shared" ca="1" si="17"/>
        <v>#N/A</v>
      </c>
      <c r="CN149" s="54" t="s">
        <v>871</v>
      </c>
    </row>
    <row r="150" spans="1:92">
      <c r="A150" s="68" t="s">
        <v>789</v>
      </c>
      <c r="B150" s="58" t="s">
        <v>915</v>
      </c>
      <c r="AD150" s="54">
        <f>ROW()</f>
        <v>150</v>
      </c>
      <c r="AR150" s="54" t="s">
        <v>599</v>
      </c>
      <c r="AS150" s="54" t="s">
        <v>872</v>
      </c>
      <c r="AT150" s="54" t="s">
        <v>906</v>
      </c>
      <c r="AU150" s="54">
        <v>0</v>
      </c>
      <c r="AV150" s="54" t="s">
        <v>91</v>
      </c>
      <c r="AW150" s="55" t="b">
        <v>1</v>
      </c>
      <c r="AY150" s="55" t="b">
        <v>1</v>
      </c>
      <c r="AZ150" s="55" t="b">
        <v>0</v>
      </c>
      <c r="BB150" s="73" t="s">
        <v>916</v>
      </c>
      <c r="BC150" s="54" t="s">
        <v>348</v>
      </c>
      <c r="BD150" s="55" t="b">
        <v>1</v>
      </c>
      <c r="BE150" s="54" t="str">
        <f>P216</f>
        <v>0.00</v>
      </c>
      <c r="BF150" s="54" t="str">
        <f>""&amp;P216</f>
        <v>0.00</v>
      </c>
      <c r="BG150" s="54" t="b">
        <v>0</v>
      </c>
      <c r="BH150" s="54" t="b">
        <v>0</v>
      </c>
      <c r="BK150" s="54" t="e">
        <f t="shared" ca="1" si="16"/>
        <v>#N/A</v>
      </c>
      <c r="BL150" s="54" t="e">
        <f t="shared" ca="1" si="17"/>
        <v>#N/A</v>
      </c>
      <c r="CN150" s="54" t="s">
        <v>870</v>
      </c>
    </row>
    <row r="151" spans="1:92">
      <c r="A151" s="68" t="s">
        <v>789</v>
      </c>
      <c r="AD151" s="54">
        <f>ROW()</f>
        <v>151</v>
      </c>
      <c r="AR151" s="54" t="s">
        <v>599</v>
      </c>
      <c r="AS151" s="54" t="s">
        <v>879</v>
      </c>
      <c r="AT151" s="54" t="s">
        <v>906</v>
      </c>
      <c r="AU151" s="54">
        <v>0</v>
      </c>
      <c r="AV151" s="54" t="s">
        <v>94</v>
      </c>
      <c r="AW151" s="55" t="b">
        <v>1</v>
      </c>
      <c r="AY151" s="55" t="b">
        <v>1</v>
      </c>
      <c r="AZ151" s="55" t="b">
        <v>0</v>
      </c>
      <c r="BB151" s="54" t="s">
        <v>917</v>
      </c>
      <c r="BC151" s="54" t="s">
        <v>348</v>
      </c>
      <c r="BD151" s="55" t="b">
        <v>1</v>
      </c>
      <c r="BE151" s="54" t="str">
        <f>N220</f>
        <v>0</v>
      </c>
      <c r="BF151" s="54" t="str">
        <f>""&amp;N220</f>
        <v>0</v>
      </c>
      <c r="BG151" s="54" t="b">
        <v>0</v>
      </c>
      <c r="BH151" s="54" t="b">
        <v>0</v>
      </c>
      <c r="BK151" s="54" t="e">
        <f t="shared" ca="1" si="16"/>
        <v>#N/A</v>
      </c>
      <c r="BL151" s="54" t="e">
        <f t="shared" ca="1" si="17"/>
        <v>#N/A</v>
      </c>
      <c r="CN151" s="54" t="s">
        <v>869</v>
      </c>
    </row>
    <row r="152" spans="1:92">
      <c r="A152" s="68" t="s">
        <v>789</v>
      </c>
      <c r="B152" s="155" t="s">
        <v>581</v>
      </c>
      <c r="C152" s="155"/>
      <c r="D152" s="155"/>
      <c r="E152" s="155"/>
      <c r="F152" s="158" t="s">
        <v>918</v>
      </c>
      <c r="G152" s="158"/>
      <c r="H152" s="158"/>
      <c r="I152" s="158"/>
      <c r="J152" s="158"/>
      <c r="K152" s="158"/>
      <c r="L152" s="155" t="s">
        <v>919</v>
      </c>
      <c r="M152" s="155"/>
      <c r="N152" s="155"/>
      <c r="O152" s="155" t="s">
        <v>920</v>
      </c>
      <c r="P152" s="155"/>
      <c r="Q152" s="155"/>
      <c r="R152" s="155" t="s">
        <v>921</v>
      </c>
      <c r="S152" s="155"/>
      <c r="T152" s="155"/>
      <c r="AD152" s="54">
        <f>ROW()</f>
        <v>152</v>
      </c>
      <c r="AR152" s="54" t="s">
        <v>599</v>
      </c>
      <c r="AS152" s="54" t="s">
        <v>881</v>
      </c>
      <c r="AT152" s="54" t="s">
        <v>906</v>
      </c>
      <c r="AU152" s="54">
        <v>0</v>
      </c>
      <c r="AV152" s="54" t="s">
        <v>96</v>
      </c>
      <c r="AW152" s="55" t="b">
        <v>1</v>
      </c>
      <c r="AY152" s="55" t="b">
        <v>0</v>
      </c>
      <c r="AZ152" s="55" t="b">
        <v>0</v>
      </c>
      <c r="BB152" s="54" t="s">
        <v>922</v>
      </c>
      <c r="BC152" s="54" t="s">
        <v>348</v>
      </c>
      <c r="BD152" s="55" t="b">
        <v>1</v>
      </c>
      <c r="BE152" s="54" t="str">
        <f>G224</f>
        <v>0.00</v>
      </c>
      <c r="BF152" s="54" t="str">
        <f>""&amp;G224</f>
        <v>0.00</v>
      </c>
      <c r="BG152" s="54" t="b">
        <v>0</v>
      </c>
      <c r="BH152" s="54" t="b">
        <v>0</v>
      </c>
      <c r="BK152" s="54" t="e">
        <f t="shared" ca="1" si="16"/>
        <v>#N/A</v>
      </c>
      <c r="BL152" s="54" t="e">
        <f t="shared" ca="1" si="17"/>
        <v>#N/A</v>
      </c>
      <c r="CN152" s="54" t="s">
        <v>868</v>
      </c>
    </row>
    <row r="153" spans="1:92">
      <c r="A153" s="68" t="s">
        <v>789</v>
      </c>
      <c r="B153" s="155"/>
      <c r="C153" s="155"/>
      <c r="D153" s="155"/>
      <c r="E153" s="155"/>
      <c r="F153" s="158" t="s">
        <v>689</v>
      </c>
      <c r="G153" s="158"/>
      <c r="H153" s="158" t="s">
        <v>741</v>
      </c>
      <c r="I153" s="158"/>
      <c r="J153" s="158" t="s">
        <v>923</v>
      </c>
      <c r="K153" s="158"/>
      <c r="L153" s="155"/>
      <c r="M153" s="155"/>
      <c r="N153" s="155"/>
      <c r="O153" s="155"/>
      <c r="P153" s="155"/>
      <c r="Q153" s="155"/>
      <c r="R153" s="155"/>
      <c r="S153" s="155"/>
      <c r="T153" s="155"/>
      <c r="AD153" s="54">
        <f>ROW()</f>
        <v>153</v>
      </c>
      <c r="AR153" s="54" t="s">
        <v>535</v>
      </c>
      <c r="AS153" s="54" t="s">
        <v>345</v>
      </c>
      <c r="AT153" s="54" t="s">
        <v>924</v>
      </c>
      <c r="AU153" s="67">
        <v>0</v>
      </c>
      <c r="AV153" s="54" t="s">
        <v>81</v>
      </c>
      <c r="AW153" s="55" t="b">
        <v>0</v>
      </c>
      <c r="AY153" s="55" t="s">
        <v>925</v>
      </c>
      <c r="AZ153" s="55" t="b">
        <v>0</v>
      </c>
      <c r="BB153" s="54" t="s">
        <v>926</v>
      </c>
      <c r="BC153" s="54" t="s">
        <v>348</v>
      </c>
      <c r="BD153" s="55" t="b">
        <v>1</v>
      </c>
      <c r="BE153" s="54" t="str">
        <f>J224</f>
        <v>0.00</v>
      </c>
      <c r="BF153" s="54" t="str">
        <f>""&amp;J224</f>
        <v>0.00</v>
      </c>
      <c r="BG153" s="54" t="b">
        <v>0</v>
      </c>
      <c r="BH153" s="54" t="b">
        <v>0</v>
      </c>
      <c r="BK153" s="54" t="e">
        <f t="shared" ca="1" si="16"/>
        <v>#N/A</v>
      </c>
      <c r="BL153" s="54" t="e">
        <f t="shared" ca="1" si="17"/>
        <v>#N/A</v>
      </c>
      <c r="CN153" s="54" t="s">
        <v>834</v>
      </c>
    </row>
    <row r="154" spans="1:92">
      <c r="A154" s="68" t="s">
        <v>789</v>
      </c>
      <c r="B154" s="174" t="s">
        <v>927</v>
      </c>
      <c r="C154" s="147"/>
      <c r="D154" s="147"/>
      <c r="E154" s="147"/>
      <c r="F154" s="188"/>
      <c r="G154" s="188"/>
      <c r="H154" s="188"/>
      <c r="I154" s="188"/>
      <c r="J154" s="157"/>
      <c r="K154" s="157"/>
      <c r="L154" s="157"/>
      <c r="M154" s="157"/>
      <c r="N154" s="157"/>
      <c r="O154" s="157"/>
      <c r="P154" s="157"/>
      <c r="Q154" s="157"/>
      <c r="R154" s="157"/>
      <c r="S154" s="157"/>
      <c r="T154" s="157"/>
      <c r="AD154" s="54">
        <f>ROW()</f>
        <v>154</v>
      </c>
      <c r="AR154" s="54" t="s">
        <v>535</v>
      </c>
      <c r="AS154" s="54" t="s">
        <v>928</v>
      </c>
      <c r="AT154" s="54" t="s">
        <v>924</v>
      </c>
      <c r="AU154" s="67">
        <v>0</v>
      </c>
      <c r="AV154" s="54" t="s">
        <v>83</v>
      </c>
      <c r="AW154" s="55" t="b">
        <v>0</v>
      </c>
      <c r="AY154" s="55" t="s">
        <v>925</v>
      </c>
      <c r="AZ154" s="55" t="b">
        <v>0</v>
      </c>
      <c r="BB154" s="54" t="s">
        <v>929</v>
      </c>
      <c r="BC154" s="54" t="s">
        <v>348</v>
      </c>
      <c r="BD154" s="55" t="b">
        <v>1</v>
      </c>
      <c r="BE154" s="54" t="str">
        <f>M224</f>
        <v>0.00</v>
      </c>
      <c r="BF154" s="54" t="str">
        <f>""&amp;M224</f>
        <v>0.00</v>
      </c>
      <c r="BG154" s="54" t="b">
        <v>0</v>
      </c>
      <c r="BH154" s="54" t="b">
        <v>0</v>
      </c>
      <c r="BK154" s="54" t="e">
        <f t="shared" ca="1" si="16"/>
        <v>#N/A</v>
      </c>
      <c r="BL154" s="54" t="e">
        <f t="shared" ca="1" si="17"/>
        <v>#N/A</v>
      </c>
      <c r="CN154" s="54" t="s">
        <v>830</v>
      </c>
    </row>
    <row r="155" spans="1:92">
      <c r="A155" s="68" t="s">
        <v>789</v>
      </c>
      <c r="B155" s="174" t="s">
        <v>930</v>
      </c>
      <c r="C155" s="147"/>
      <c r="D155" s="147"/>
      <c r="E155" s="147"/>
      <c r="F155" s="7"/>
      <c r="G155" s="5"/>
      <c r="H155" s="7"/>
      <c r="I155" s="5"/>
      <c r="J155" s="110" t="str">
        <f>IF(CS2="Y",CR2,TEXT(SUM(_xlfn.NUMBERVALUE(F155)+_xlfn.NUMBERVALUE(H155)),"0.00"))</f>
        <v>0.00</v>
      </c>
      <c r="K155" s="111"/>
      <c r="L155" s="7"/>
      <c r="M155" s="6"/>
      <c r="N155" s="5"/>
      <c r="O155" s="7"/>
      <c r="P155" s="6"/>
      <c r="Q155" s="5"/>
      <c r="R155" s="142"/>
      <c r="S155" s="143"/>
      <c r="T155" s="144"/>
      <c r="AD155" s="54">
        <f>ROW()</f>
        <v>155</v>
      </c>
      <c r="AR155" s="54" t="s">
        <v>535</v>
      </c>
      <c r="AS155" s="54" t="s">
        <v>936</v>
      </c>
      <c r="AT155" s="54" t="s">
        <v>924</v>
      </c>
      <c r="AU155" s="67">
        <v>0</v>
      </c>
      <c r="AV155" s="54" t="s">
        <v>86</v>
      </c>
      <c r="AW155" s="55" t="b">
        <v>1</v>
      </c>
      <c r="AY155" s="55" t="b">
        <v>1</v>
      </c>
      <c r="AZ155" s="55" t="b">
        <v>0</v>
      </c>
      <c r="BB155" s="54" t="s">
        <v>937</v>
      </c>
      <c r="BC155" s="54" t="s">
        <v>348</v>
      </c>
      <c r="BD155" s="55" t="b">
        <v>1</v>
      </c>
      <c r="BE155" s="54" t="str">
        <f>G228</f>
        <v>0.00</v>
      </c>
      <c r="BF155" s="54" t="str">
        <f>""&amp;G228</f>
        <v>0.00</v>
      </c>
      <c r="BG155" s="54" t="b">
        <v>0</v>
      </c>
      <c r="BH155" s="54" t="b">
        <v>0</v>
      </c>
      <c r="BK155" s="54" t="e">
        <f t="shared" ca="1" si="16"/>
        <v>#N/A</v>
      </c>
      <c r="BL155" s="54" t="e">
        <f t="shared" ca="1" si="17"/>
        <v>#N/A</v>
      </c>
      <c r="CN155" s="54" t="s">
        <v>829</v>
      </c>
    </row>
    <row r="156" spans="1:92">
      <c r="A156" s="68" t="s">
        <v>789</v>
      </c>
      <c r="B156" s="174" t="s">
        <v>938</v>
      </c>
      <c r="C156" s="147"/>
      <c r="D156" s="147"/>
      <c r="E156" s="147"/>
      <c r="F156" s="110" t="str" cm="1">
        <f t="array" ref="F156">TEXT(SUM(_xlfn.NUMBERVALUE(F157:G167)),"0.00")</f>
        <v>0.00</v>
      </c>
      <c r="G156" s="111"/>
      <c r="H156" s="110" t="str" cm="1">
        <f t="array" ref="H156">TEXT(SUM(_xlfn.NUMBERVALUE(H157:I167)),"0.00")</f>
        <v>0.00</v>
      </c>
      <c r="I156" s="111"/>
      <c r="J156" s="166" t="str">
        <f>TEXT(SUM(_xlfn.NUMBERVALUE(F156)+_xlfn.NUMBERVALUE(H156)),"0.00")</f>
        <v>0.00</v>
      </c>
      <c r="K156" s="111"/>
      <c r="L156" s="110" t="str" cm="1">
        <f t="array" ref="L156">TEXT(SUM(_xlfn.NUMBERVALUE(L157:N167)),"0.00")</f>
        <v>0.00</v>
      </c>
      <c r="M156" s="162"/>
      <c r="N156" s="111"/>
      <c r="O156" s="110" t="str" cm="1">
        <f t="array" ref="O156">TEXT(SUM(_xlfn.NUMBERVALUE(O157:Q167)),"0.00")</f>
        <v>0.00</v>
      </c>
      <c r="P156" s="162"/>
      <c r="Q156" s="111"/>
      <c r="R156" s="110" t="str" cm="1">
        <f t="array" ref="R156">TEXT(SUM(_xlfn.NUMBERVALUE(R157:T167)),"0.00")</f>
        <v>0.00</v>
      </c>
      <c r="S156" s="162"/>
      <c r="T156" s="111"/>
      <c r="AD156" s="54">
        <f>ROW()</f>
        <v>156</v>
      </c>
      <c r="AR156" s="54" t="s">
        <v>535</v>
      </c>
      <c r="AS156" s="54" t="s">
        <v>939</v>
      </c>
      <c r="AT156" s="54" t="s">
        <v>924</v>
      </c>
      <c r="AU156" s="67">
        <v>0</v>
      </c>
      <c r="AV156" s="54" t="s">
        <v>88</v>
      </c>
      <c r="AW156" s="55" t="b">
        <v>1</v>
      </c>
      <c r="AY156" s="55" t="b">
        <v>1</v>
      </c>
      <c r="AZ156" s="55" t="b">
        <v>0</v>
      </c>
      <c r="BB156" s="54" t="s">
        <v>940</v>
      </c>
      <c r="BC156" s="54" t="s">
        <v>348</v>
      </c>
      <c r="BD156" s="55" t="b">
        <v>1</v>
      </c>
      <c r="BE156" s="54" t="str">
        <f>J228</f>
        <v>0.00</v>
      </c>
      <c r="BF156" s="54" t="str">
        <f>""&amp;J228</f>
        <v>0.00</v>
      </c>
      <c r="BG156" s="54" t="b">
        <v>0</v>
      </c>
      <c r="BH156" s="54" t="b">
        <v>0</v>
      </c>
      <c r="BK156" s="54" t="e">
        <f t="shared" ca="1" si="16"/>
        <v>#N/A</v>
      </c>
      <c r="BL156" s="54" t="e">
        <f t="shared" ca="1" si="17"/>
        <v>#N/A</v>
      </c>
      <c r="CN156" s="54" t="s">
        <v>828</v>
      </c>
    </row>
    <row r="157" spans="1:92">
      <c r="A157" s="68" t="s">
        <v>789</v>
      </c>
      <c r="B157" s="147" t="s">
        <v>941</v>
      </c>
      <c r="C157" s="147"/>
      <c r="D157" s="147"/>
      <c r="E157" s="147"/>
      <c r="F157" s="104"/>
      <c r="G157" s="5"/>
      <c r="H157" s="7"/>
      <c r="I157" s="5"/>
      <c r="J157" s="166" t="str">
        <f>IF(CS2="Y",CR3,TEXT(SUM(_xlfn.NUMBERVALUE(F157)+_xlfn.NUMBERVALUE(H157)),"0.00"))</f>
        <v>0.00</v>
      </c>
      <c r="K157" s="111"/>
      <c r="L157" s="7"/>
      <c r="M157" s="6"/>
      <c r="N157" s="5"/>
      <c r="O157" s="7"/>
      <c r="P157" s="6"/>
      <c r="Q157" s="5"/>
      <c r="R157" s="7"/>
      <c r="S157" s="6"/>
      <c r="T157" s="5"/>
      <c r="AD157" s="54">
        <f>ROW()</f>
        <v>157</v>
      </c>
      <c r="AR157" s="54" t="s">
        <v>535</v>
      </c>
      <c r="AS157" s="54" t="s">
        <v>945</v>
      </c>
      <c r="AT157" s="54" t="s">
        <v>924</v>
      </c>
      <c r="AU157" s="67">
        <v>0</v>
      </c>
      <c r="AV157" s="54" t="s">
        <v>90</v>
      </c>
      <c r="AW157" s="55" t="b">
        <v>0</v>
      </c>
      <c r="AY157" s="55" t="s">
        <v>925</v>
      </c>
      <c r="AZ157" s="55" t="b">
        <v>0</v>
      </c>
      <c r="BB157" s="54" t="s">
        <v>946</v>
      </c>
      <c r="BC157" s="54" t="s">
        <v>348</v>
      </c>
      <c r="BD157" s="55" t="b">
        <v>1</v>
      </c>
      <c r="BE157" s="54" t="str">
        <f>M228</f>
        <v>0.00</v>
      </c>
      <c r="BF157" s="54" t="str">
        <f>""&amp;M228</f>
        <v>0.00</v>
      </c>
      <c r="BG157" s="54" t="b">
        <v>0</v>
      </c>
      <c r="BH157" s="54" t="b">
        <v>0</v>
      </c>
      <c r="BK157" s="54" t="e">
        <f t="shared" ca="1" si="16"/>
        <v>#N/A</v>
      </c>
      <c r="BL157" s="54" t="e">
        <f t="shared" ca="1" si="17"/>
        <v>#N/A</v>
      </c>
      <c r="CN157" s="54" t="s">
        <v>827</v>
      </c>
    </row>
    <row r="158" spans="1:92">
      <c r="A158" s="68" t="s">
        <v>789</v>
      </c>
      <c r="B158" s="147" t="s">
        <v>947</v>
      </c>
      <c r="C158" s="147"/>
      <c r="D158" s="147"/>
      <c r="E158" s="147"/>
      <c r="F158" s="7"/>
      <c r="G158" s="5"/>
      <c r="H158" s="7"/>
      <c r="I158" s="5"/>
      <c r="J158" s="166" t="str">
        <f>IF(CS2="Y",CR4,TEXT(SUM(_xlfn.NUMBERVALUE(F158)+_xlfn.NUMBERVALUE(H158)),"0.00"))</f>
        <v>0.00</v>
      </c>
      <c r="K158" s="111"/>
      <c r="L158" s="7"/>
      <c r="M158" s="6"/>
      <c r="N158" s="5"/>
      <c r="O158" s="7"/>
      <c r="P158" s="6"/>
      <c r="Q158" s="5"/>
      <c r="R158" s="7"/>
      <c r="S158" s="6"/>
      <c r="T158" s="5"/>
      <c r="AD158" s="54">
        <f>ROW()</f>
        <v>158</v>
      </c>
      <c r="AR158" s="54" t="s">
        <v>535</v>
      </c>
      <c r="AS158" s="54" t="s">
        <v>950</v>
      </c>
      <c r="AT158" s="54" t="s">
        <v>924</v>
      </c>
      <c r="AU158" s="67">
        <v>0</v>
      </c>
      <c r="AV158" s="54" t="s">
        <v>92</v>
      </c>
      <c r="AW158" s="55" t="b">
        <v>1</v>
      </c>
      <c r="AY158" s="55" t="b">
        <v>1</v>
      </c>
      <c r="AZ158" s="55" t="b">
        <v>0</v>
      </c>
      <c r="BB158" s="73" t="s">
        <v>951</v>
      </c>
      <c r="BC158" s="54" t="s">
        <v>348</v>
      </c>
      <c r="BD158" s="55" t="b">
        <v>1</v>
      </c>
      <c r="BE158" s="54" t="str">
        <f>P228</f>
        <v>0.00</v>
      </c>
      <c r="BF158" s="54" t="str">
        <f>""&amp;P228</f>
        <v>0.00</v>
      </c>
      <c r="BG158" s="54" t="b">
        <v>0</v>
      </c>
      <c r="BH158" s="54" t="b">
        <v>0</v>
      </c>
      <c r="BK158" s="54" t="e">
        <f t="shared" ca="1" si="16"/>
        <v>#N/A</v>
      </c>
      <c r="BL158" s="54" t="e">
        <f t="shared" ca="1" si="17"/>
        <v>#N/A</v>
      </c>
      <c r="CN158" s="54" t="s">
        <v>824</v>
      </c>
    </row>
    <row r="159" spans="1:92">
      <c r="A159" s="68" t="s">
        <v>789</v>
      </c>
      <c r="B159" s="147" t="s">
        <v>952</v>
      </c>
      <c r="C159" s="147"/>
      <c r="D159" s="147"/>
      <c r="E159" s="147"/>
      <c r="F159" s="7"/>
      <c r="G159" s="5"/>
      <c r="H159" s="7"/>
      <c r="I159" s="5"/>
      <c r="J159" s="166" t="str">
        <f>IF(CS2="Y",CR5,TEXT(SUM(_xlfn.NUMBERVALUE(F159)+_xlfn.NUMBERVALUE(H159)),"0.00"))</f>
        <v>0.00</v>
      </c>
      <c r="K159" s="111"/>
      <c r="L159" s="7"/>
      <c r="M159" s="6"/>
      <c r="N159" s="5"/>
      <c r="O159" s="7"/>
      <c r="P159" s="6"/>
      <c r="Q159" s="5"/>
      <c r="R159" s="7"/>
      <c r="S159" s="6"/>
      <c r="T159" s="5"/>
      <c r="AD159" s="54">
        <f>ROW()</f>
        <v>159</v>
      </c>
      <c r="AR159" s="54" t="s">
        <v>535</v>
      </c>
      <c r="AS159" s="54" t="s">
        <v>956</v>
      </c>
      <c r="AT159" s="54" t="s">
        <v>924</v>
      </c>
      <c r="AU159" s="67">
        <v>0</v>
      </c>
      <c r="AV159" s="54" t="s">
        <v>94</v>
      </c>
      <c r="AW159" s="55" t="b">
        <v>1</v>
      </c>
      <c r="AY159" s="55" t="b">
        <v>1</v>
      </c>
      <c r="AZ159" s="55" t="b">
        <v>0</v>
      </c>
      <c r="BB159" s="54" t="s">
        <v>957</v>
      </c>
      <c r="BC159" s="54" t="s">
        <v>348</v>
      </c>
      <c r="BD159" s="55" t="b">
        <v>1</v>
      </c>
      <c r="BE159" s="54" t="str">
        <f>N232</f>
        <v>0</v>
      </c>
      <c r="BF159" s="54" t="str">
        <f>""&amp;N232</f>
        <v>0</v>
      </c>
      <c r="BG159" s="54" t="b">
        <v>0</v>
      </c>
      <c r="BH159" s="54" t="b">
        <v>0</v>
      </c>
      <c r="BK159" s="54" t="e">
        <f t="shared" ca="1" si="16"/>
        <v>#N/A</v>
      </c>
      <c r="BL159" s="54" t="e">
        <f t="shared" ca="1" si="17"/>
        <v>#N/A</v>
      </c>
      <c r="CN159" s="54" t="s">
        <v>823</v>
      </c>
    </row>
    <row r="160" spans="1:92" ht="16.5" customHeight="1">
      <c r="A160" s="68" t="s">
        <v>789</v>
      </c>
      <c r="B160" s="147" t="s">
        <v>958</v>
      </c>
      <c r="C160" s="147"/>
      <c r="D160" s="147"/>
      <c r="E160" s="147"/>
      <c r="F160" s="7"/>
      <c r="G160" s="5"/>
      <c r="H160" s="7"/>
      <c r="I160" s="5"/>
      <c r="J160" s="166" t="str">
        <f>IF(CS2="Y",CR6,TEXT(SUM(_xlfn.NUMBERVALUE(F160)+_xlfn.NUMBERVALUE(H160)),"0.00"))</f>
        <v>0.00</v>
      </c>
      <c r="K160" s="111"/>
      <c r="L160" s="7"/>
      <c r="M160" s="6"/>
      <c r="N160" s="5"/>
      <c r="O160" s="7"/>
      <c r="P160" s="6"/>
      <c r="Q160" s="5"/>
      <c r="R160" s="7"/>
      <c r="S160" s="6"/>
      <c r="T160" s="5"/>
      <c r="AD160" s="54">
        <f>ROW()</f>
        <v>160</v>
      </c>
      <c r="AR160" s="54" t="s">
        <v>535</v>
      </c>
      <c r="AS160" s="54" t="s">
        <v>962</v>
      </c>
      <c r="AT160" s="54" t="s">
        <v>924</v>
      </c>
      <c r="AU160" s="67">
        <v>0</v>
      </c>
      <c r="AV160" s="54" t="s">
        <v>96</v>
      </c>
      <c r="AW160" s="55" t="b">
        <v>0</v>
      </c>
      <c r="AY160" s="55" t="s">
        <v>925</v>
      </c>
      <c r="AZ160" s="55" t="b">
        <v>0</v>
      </c>
      <c r="BB160" s="54" t="s">
        <v>963</v>
      </c>
      <c r="BC160" s="54" t="s">
        <v>348</v>
      </c>
      <c r="BD160" s="55" t="b">
        <v>1</v>
      </c>
      <c r="BE160" s="54" t="str">
        <f>G236</f>
        <v>0.00</v>
      </c>
      <c r="BF160" s="54" t="str">
        <f>""&amp;G236</f>
        <v>0.00</v>
      </c>
      <c r="BG160" s="54" t="b">
        <v>0</v>
      </c>
      <c r="BH160" s="54" t="b">
        <v>0</v>
      </c>
      <c r="BK160" s="54" t="e">
        <f t="shared" ca="1" si="16"/>
        <v>#N/A</v>
      </c>
      <c r="BL160" s="54" t="e">
        <f t="shared" ca="1" si="17"/>
        <v>#N/A</v>
      </c>
      <c r="CN160" s="54" t="s">
        <v>822</v>
      </c>
    </row>
    <row r="161" spans="1:92">
      <c r="A161" s="68" t="s">
        <v>789</v>
      </c>
      <c r="B161" s="147" t="s">
        <v>964</v>
      </c>
      <c r="C161" s="147"/>
      <c r="D161" s="147"/>
      <c r="E161" s="147"/>
      <c r="F161" s="7"/>
      <c r="G161" s="5"/>
      <c r="H161" s="7"/>
      <c r="I161" s="5"/>
      <c r="J161" s="166" t="str">
        <f>IF(CS2="Y",CR7,TEXT(SUM(_xlfn.NUMBERVALUE(F161)+_xlfn.NUMBERVALUE(H161)),"0.00"))</f>
        <v>0.00</v>
      </c>
      <c r="K161" s="111"/>
      <c r="L161" s="7"/>
      <c r="M161" s="6"/>
      <c r="N161" s="5"/>
      <c r="O161" s="7"/>
      <c r="P161" s="6"/>
      <c r="Q161" s="5"/>
      <c r="R161" s="7"/>
      <c r="S161" s="6"/>
      <c r="T161" s="5"/>
      <c r="AD161" s="54">
        <f>ROW()</f>
        <v>161</v>
      </c>
      <c r="AR161" s="54" t="s">
        <v>535</v>
      </c>
      <c r="AS161" s="54" t="s">
        <v>968</v>
      </c>
      <c r="AT161" s="54" t="s">
        <v>924</v>
      </c>
      <c r="AU161" s="67">
        <v>0</v>
      </c>
      <c r="AV161" s="54" t="s">
        <v>98</v>
      </c>
      <c r="AW161" s="55" t="b">
        <v>0</v>
      </c>
      <c r="AY161" s="55" t="b">
        <v>1</v>
      </c>
      <c r="AZ161" s="55" t="b">
        <v>0</v>
      </c>
      <c r="BB161" s="54" t="s">
        <v>969</v>
      </c>
      <c r="BC161" s="54" t="s">
        <v>348</v>
      </c>
      <c r="BD161" s="55" t="b">
        <v>1</v>
      </c>
      <c r="BE161" s="54" t="str">
        <f>J236</f>
        <v>0.00</v>
      </c>
      <c r="BF161" s="54" t="str">
        <f>""&amp;J236</f>
        <v>0.00</v>
      </c>
      <c r="BG161" s="54" t="b">
        <v>0</v>
      </c>
      <c r="BH161" s="54" t="b">
        <v>0</v>
      </c>
      <c r="BK161" s="54" t="e">
        <f t="shared" ca="1" si="16"/>
        <v>#N/A</v>
      </c>
      <c r="BL161" s="54" t="e">
        <f t="shared" ca="1" si="17"/>
        <v>#N/A</v>
      </c>
      <c r="CN161" s="54" t="s">
        <v>821</v>
      </c>
    </row>
    <row r="162" spans="1:92">
      <c r="A162" s="68" t="s">
        <v>789</v>
      </c>
      <c r="B162" s="147" t="s">
        <v>970</v>
      </c>
      <c r="C162" s="147"/>
      <c r="D162" s="147"/>
      <c r="E162" s="147"/>
      <c r="F162" s="7"/>
      <c r="G162" s="5"/>
      <c r="H162" s="7"/>
      <c r="I162" s="5"/>
      <c r="J162" s="166" t="str">
        <f>IF(CS2="Y",CR8,TEXT(SUM(_xlfn.NUMBERVALUE(F162)+_xlfn.NUMBERVALUE(H162)),"0.00"))</f>
        <v>0.00</v>
      </c>
      <c r="K162" s="111"/>
      <c r="L162" s="7"/>
      <c r="M162" s="6"/>
      <c r="N162" s="5"/>
      <c r="O162" s="7"/>
      <c r="P162" s="6"/>
      <c r="Q162" s="5"/>
      <c r="R162" s="7"/>
      <c r="S162" s="6"/>
      <c r="T162" s="5"/>
      <c r="AD162" s="54">
        <f>ROW()</f>
        <v>162</v>
      </c>
      <c r="AR162" s="54" t="s">
        <v>545</v>
      </c>
      <c r="AS162" s="54" t="s">
        <v>974</v>
      </c>
      <c r="AT162" s="54" t="s">
        <v>975</v>
      </c>
      <c r="AU162" s="76" t="s">
        <v>976</v>
      </c>
      <c r="AV162" s="54" t="s">
        <v>81</v>
      </c>
      <c r="AW162" s="55" t="b">
        <v>0</v>
      </c>
      <c r="AY162" s="55" t="b">
        <v>1</v>
      </c>
      <c r="AZ162" s="55" t="b">
        <v>0</v>
      </c>
      <c r="BB162" s="54" t="s">
        <v>977</v>
      </c>
      <c r="BC162" s="54" t="s">
        <v>348</v>
      </c>
      <c r="BD162" s="55" t="b">
        <v>1</v>
      </c>
      <c r="BE162" s="54" t="str">
        <f>M236</f>
        <v>0.00</v>
      </c>
      <c r="BF162" s="54" t="str">
        <f>""&amp;M236</f>
        <v>0.00</v>
      </c>
      <c r="BG162" s="54" t="b">
        <v>0</v>
      </c>
      <c r="BH162" s="54" t="b">
        <v>0</v>
      </c>
      <c r="BK162" s="54" t="e">
        <f t="shared" ca="1" si="16"/>
        <v>#N/A</v>
      </c>
      <c r="BL162" s="54" t="e">
        <f t="shared" ca="1" si="17"/>
        <v>#N/A</v>
      </c>
      <c r="CN162" s="54" t="s">
        <v>1861</v>
      </c>
    </row>
    <row r="163" spans="1:92">
      <c r="A163" s="68" t="s">
        <v>789</v>
      </c>
      <c r="B163" s="147" t="s">
        <v>978</v>
      </c>
      <c r="C163" s="147"/>
      <c r="D163" s="147"/>
      <c r="E163" s="147"/>
      <c r="F163" s="7"/>
      <c r="G163" s="5"/>
      <c r="H163" s="7"/>
      <c r="I163" s="5"/>
      <c r="J163" s="166" t="str">
        <f>IF(CS2="Y",CR9,TEXT(SUM(_xlfn.NUMBERVALUE(F163)+_xlfn.NUMBERVALUE(H163)),"0.00"))</f>
        <v>0.00</v>
      </c>
      <c r="K163" s="111"/>
      <c r="L163" s="7"/>
      <c r="M163" s="6"/>
      <c r="N163" s="5"/>
      <c r="O163" s="7"/>
      <c r="P163" s="6"/>
      <c r="Q163" s="5"/>
      <c r="R163" s="7"/>
      <c r="S163" s="6"/>
      <c r="T163" s="5"/>
      <c r="AD163" s="54">
        <f>ROW()</f>
        <v>163</v>
      </c>
      <c r="AR163" s="54" t="s">
        <v>545</v>
      </c>
      <c r="AS163" s="54" t="s">
        <v>982</v>
      </c>
      <c r="AT163" s="54" t="s">
        <v>975</v>
      </c>
      <c r="AU163" s="67" t="s">
        <v>976</v>
      </c>
      <c r="AV163" s="54" t="s">
        <v>84</v>
      </c>
      <c r="AW163" s="55" t="b">
        <v>0</v>
      </c>
      <c r="AY163" s="55" t="b">
        <v>1</v>
      </c>
      <c r="AZ163" s="55" t="b">
        <v>0</v>
      </c>
      <c r="BB163" s="54" t="s">
        <v>983</v>
      </c>
      <c r="BC163" s="54" t="s">
        <v>348</v>
      </c>
      <c r="BD163" s="55" t="b">
        <v>1</v>
      </c>
      <c r="BE163" s="54" t="str">
        <f>G240</f>
        <v>0.00</v>
      </c>
      <c r="BF163" s="54" t="str">
        <f>""&amp;G240</f>
        <v>0.00</v>
      </c>
      <c r="BG163" s="54" t="b">
        <v>0</v>
      </c>
      <c r="BH163" s="54" t="b">
        <v>0</v>
      </c>
      <c r="BK163" s="54" t="e">
        <f t="shared" ca="1" si="16"/>
        <v>#N/A</v>
      </c>
      <c r="BL163" s="54" t="e">
        <f t="shared" ca="1" si="17"/>
        <v>#N/A</v>
      </c>
      <c r="CN163" s="54" t="s">
        <v>1859</v>
      </c>
    </row>
    <row r="164" spans="1:92">
      <c r="A164" s="68" t="s">
        <v>789</v>
      </c>
      <c r="B164" s="147" t="s">
        <v>984</v>
      </c>
      <c r="C164" s="147"/>
      <c r="D164" s="147"/>
      <c r="E164" s="147"/>
      <c r="F164" s="7"/>
      <c r="G164" s="5"/>
      <c r="H164" s="7"/>
      <c r="I164" s="5"/>
      <c r="J164" s="166" t="str">
        <f>IF(CS2="Y",CR10,TEXT(SUM(_xlfn.NUMBERVALUE(F164)+_xlfn.NUMBERVALUE(H164)),"0.00"))</f>
        <v>0.00</v>
      </c>
      <c r="K164" s="111"/>
      <c r="L164" s="7"/>
      <c r="M164" s="6"/>
      <c r="N164" s="5"/>
      <c r="O164" s="7"/>
      <c r="P164" s="6"/>
      <c r="Q164" s="5"/>
      <c r="R164" s="7"/>
      <c r="S164" s="6"/>
      <c r="T164" s="5"/>
      <c r="AD164" s="54">
        <f>ROW()</f>
        <v>164</v>
      </c>
      <c r="AR164" s="54" t="s">
        <v>545</v>
      </c>
      <c r="AS164" s="54" t="s">
        <v>988</v>
      </c>
      <c r="AT164" s="54" t="s">
        <v>975</v>
      </c>
      <c r="AU164" s="67" t="s">
        <v>976</v>
      </c>
      <c r="AV164" s="54" t="s">
        <v>87</v>
      </c>
      <c r="AW164" s="55" t="b">
        <v>0</v>
      </c>
      <c r="AY164" s="55" t="b">
        <v>1</v>
      </c>
      <c r="AZ164" s="55" t="b">
        <v>0</v>
      </c>
      <c r="BB164" s="54" t="s">
        <v>989</v>
      </c>
      <c r="BC164" s="54" t="s">
        <v>348</v>
      </c>
      <c r="BD164" s="55" t="b">
        <v>1</v>
      </c>
      <c r="BE164" s="54" t="str">
        <f>J240</f>
        <v>0.00</v>
      </c>
      <c r="BF164" s="54" t="str">
        <f>""&amp;J240</f>
        <v>0.00</v>
      </c>
      <c r="BG164" s="54" t="b">
        <v>0</v>
      </c>
      <c r="BH164" s="54" t="b">
        <v>0</v>
      </c>
      <c r="BK164" s="54" t="e">
        <f t="shared" ca="1" si="16"/>
        <v>#N/A</v>
      </c>
      <c r="BL164" s="54" t="e">
        <f t="shared" ca="1" si="17"/>
        <v>#N/A</v>
      </c>
      <c r="CN164" s="54" t="s">
        <v>1857</v>
      </c>
    </row>
    <row r="165" spans="1:92">
      <c r="A165" s="68" t="s">
        <v>789</v>
      </c>
      <c r="B165" s="147" t="s">
        <v>990</v>
      </c>
      <c r="C165" s="147"/>
      <c r="D165" s="147"/>
      <c r="E165" s="147"/>
      <c r="F165" s="7"/>
      <c r="G165" s="5"/>
      <c r="H165" s="7"/>
      <c r="I165" s="5"/>
      <c r="J165" s="166" t="str">
        <f>IF(CS2="Y",CR11,TEXT(SUM(_xlfn.NUMBERVALUE(F165)+_xlfn.NUMBERVALUE(H165)),"0.00"))</f>
        <v>0.00</v>
      </c>
      <c r="K165" s="111"/>
      <c r="L165" s="7"/>
      <c r="M165" s="6"/>
      <c r="N165" s="5"/>
      <c r="O165" s="7"/>
      <c r="P165" s="6"/>
      <c r="Q165" s="5"/>
      <c r="R165" s="7"/>
      <c r="S165" s="6"/>
      <c r="T165" s="5"/>
      <c r="AD165" s="54">
        <f>ROW()</f>
        <v>165</v>
      </c>
      <c r="AR165" s="54" t="s">
        <v>545</v>
      </c>
      <c r="AS165" s="54" t="s">
        <v>994</v>
      </c>
      <c r="AT165" s="54" t="s">
        <v>975</v>
      </c>
      <c r="AU165" s="67" t="s">
        <v>976</v>
      </c>
      <c r="AV165" s="54" t="s">
        <v>90</v>
      </c>
      <c r="AW165" s="55" t="b">
        <v>0</v>
      </c>
      <c r="AY165" s="55" t="b">
        <v>1</v>
      </c>
      <c r="AZ165" s="55" t="b">
        <v>0</v>
      </c>
      <c r="BB165" s="54" t="s">
        <v>995</v>
      </c>
      <c r="BC165" s="54" t="s">
        <v>348</v>
      </c>
      <c r="BD165" s="55" t="b">
        <v>1</v>
      </c>
      <c r="BE165" s="54" t="str">
        <f>M240</f>
        <v>0.00</v>
      </c>
      <c r="BF165" s="54" t="str">
        <f>""&amp;M240</f>
        <v>0.00</v>
      </c>
      <c r="BG165" s="54" t="b">
        <v>0</v>
      </c>
      <c r="BH165" s="54" t="b">
        <v>0</v>
      </c>
      <c r="BK165" s="54" t="e">
        <f t="shared" ca="1" si="16"/>
        <v>#N/A</v>
      </c>
      <c r="BL165" s="54" t="e">
        <f t="shared" ca="1" si="17"/>
        <v>#N/A</v>
      </c>
      <c r="CN165" s="54" t="s">
        <v>1853</v>
      </c>
    </row>
    <row r="166" spans="1:92" ht="19" customHeight="1">
      <c r="A166" s="68" t="s">
        <v>789</v>
      </c>
      <c r="B166" s="191" t="s">
        <v>996</v>
      </c>
      <c r="C166" s="191"/>
      <c r="D166" s="191"/>
      <c r="E166" s="191"/>
      <c r="F166" s="178"/>
      <c r="G166" s="180"/>
      <c r="H166" s="178"/>
      <c r="I166" s="180"/>
      <c r="J166" s="242" t="str">
        <f>IF(CS2="Y",CR12,TEXT(SUM(_xlfn.NUMBERVALUE(F166)+_xlfn.NUMBERVALUE(H166)),"0.00"))</f>
        <v>0.00</v>
      </c>
      <c r="K166" s="243"/>
      <c r="L166" s="178"/>
      <c r="M166" s="179"/>
      <c r="N166" s="180"/>
      <c r="O166" s="178"/>
      <c r="P166" s="179"/>
      <c r="Q166" s="180"/>
      <c r="R166" s="178"/>
      <c r="S166" s="179"/>
      <c r="T166" s="180"/>
      <c r="AD166" s="54">
        <f>ROW()</f>
        <v>166</v>
      </c>
      <c r="AR166" s="54" t="s">
        <v>545</v>
      </c>
      <c r="AS166" s="54" t="s">
        <v>1000</v>
      </c>
      <c r="AT166" s="54" t="s">
        <v>975</v>
      </c>
      <c r="AU166" s="67" t="s">
        <v>976</v>
      </c>
      <c r="AV166" s="54" t="s">
        <v>93</v>
      </c>
      <c r="AW166" s="55" t="b">
        <v>0</v>
      </c>
      <c r="AY166" s="55" t="b">
        <v>1</v>
      </c>
      <c r="AZ166" s="55" t="b">
        <v>0</v>
      </c>
      <c r="BB166" s="73" t="s">
        <v>1001</v>
      </c>
      <c r="BC166" s="54" t="s">
        <v>348</v>
      </c>
      <c r="BD166" s="55" t="b">
        <v>1</v>
      </c>
      <c r="BE166" s="54" t="str">
        <f>P240</f>
        <v>0.00</v>
      </c>
      <c r="BF166" s="54" t="str">
        <f>""&amp;P240</f>
        <v>0.00</v>
      </c>
      <c r="BG166" s="54" t="b">
        <v>0</v>
      </c>
      <c r="BH166" s="54" t="b">
        <v>0</v>
      </c>
      <c r="BK166" s="54" t="e">
        <f t="shared" ca="1" si="16"/>
        <v>#N/A</v>
      </c>
      <c r="BL166" s="54" t="e">
        <f t="shared" ca="1" si="17"/>
        <v>#N/A</v>
      </c>
      <c r="CN166" s="54" t="s">
        <v>1851</v>
      </c>
    </row>
    <row r="167" spans="1:92" ht="16.5" customHeight="1">
      <c r="A167" s="68" t="s">
        <v>789</v>
      </c>
      <c r="B167" s="4"/>
      <c r="C167" s="4"/>
      <c r="D167" s="4"/>
      <c r="E167" s="190"/>
      <c r="F167" s="181"/>
      <c r="G167" s="183"/>
      <c r="H167" s="181"/>
      <c r="I167" s="183"/>
      <c r="J167" s="244"/>
      <c r="K167" s="245"/>
      <c r="L167" s="181"/>
      <c r="M167" s="182"/>
      <c r="N167" s="183"/>
      <c r="O167" s="181"/>
      <c r="P167" s="182"/>
      <c r="Q167" s="183"/>
      <c r="R167" s="181"/>
      <c r="S167" s="182"/>
      <c r="T167" s="183"/>
      <c r="AD167" s="54">
        <f>ROW()</f>
        <v>167</v>
      </c>
      <c r="AR167" s="54" t="s">
        <v>545</v>
      </c>
      <c r="AS167" s="54" t="s">
        <v>1003</v>
      </c>
      <c r="AT167" s="54" t="s">
        <v>975</v>
      </c>
      <c r="AU167" s="67" t="s">
        <v>976</v>
      </c>
      <c r="AV167" s="54" t="s">
        <v>96</v>
      </c>
      <c r="AW167" s="55" t="b">
        <v>0</v>
      </c>
      <c r="AY167" s="55" t="b">
        <v>1</v>
      </c>
      <c r="AZ167" s="55" t="b">
        <v>0</v>
      </c>
      <c r="BB167" s="54" t="s">
        <v>1004</v>
      </c>
      <c r="BC167" s="54" t="s">
        <v>348</v>
      </c>
      <c r="BD167" s="55" t="b">
        <v>1</v>
      </c>
      <c r="BE167" s="54" t="str">
        <f>N250</f>
        <v>0</v>
      </c>
      <c r="BF167" s="54" t="str">
        <f>""&amp;N250</f>
        <v>0</v>
      </c>
      <c r="BG167" s="54" t="b">
        <v>1</v>
      </c>
      <c r="BH167" s="54" t="b">
        <v>1</v>
      </c>
      <c r="BK167" s="54" t="e">
        <f t="shared" ca="1" si="16"/>
        <v>#N/A</v>
      </c>
      <c r="BL167" s="54" t="e">
        <f t="shared" ca="1" si="17"/>
        <v>#N/A</v>
      </c>
      <c r="CN167" s="54" t="s">
        <v>1849</v>
      </c>
    </row>
    <row r="168" spans="1:92">
      <c r="A168" s="68" t="s">
        <v>789</v>
      </c>
      <c r="B168" s="174" t="s">
        <v>1005</v>
      </c>
      <c r="C168" s="147"/>
      <c r="D168" s="147"/>
      <c r="E168" s="147"/>
      <c r="F168" s="110" t="str" cm="1">
        <f t="array" ref="F168">TEXT(SUM(_xlfn.NUMBERVALUE(F169:G173)),"0.00")</f>
        <v>0.00</v>
      </c>
      <c r="G168" s="111"/>
      <c r="H168" s="110" t="str" cm="1">
        <f t="array" ref="H168">TEXT(SUM(_xlfn.NUMBERVALUE(H169:I173)),"0.00")</f>
        <v>0.00</v>
      </c>
      <c r="I168" s="111"/>
      <c r="J168" s="110" t="str">
        <f>TEXT(SUM(_xlfn.NUMBERVALUE(F168)+_xlfn.NUMBERVALUE(H168)),"0.00")</f>
        <v>0.00</v>
      </c>
      <c r="K168" s="111"/>
      <c r="L168" s="166" t="str" cm="1">
        <f t="array" ref="L168">TEXT(SUM(_xlfn.NUMBERVALUE(L169:N173)),"0.00")</f>
        <v>0.00</v>
      </c>
      <c r="M168" s="167"/>
      <c r="N168" s="111"/>
      <c r="O168" s="166" t="str" cm="1">
        <f t="array" ref="O168">TEXT(SUM(_xlfn.NUMBERVALUE(O169:Q173)),"0.00")</f>
        <v>0.00</v>
      </c>
      <c r="P168" s="167"/>
      <c r="Q168" s="111"/>
      <c r="R168" s="166" t="str" cm="1">
        <f t="array" ref="R168">TEXT(SUM(_xlfn.NUMBERVALUE(R169:T173)),"0.00")</f>
        <v>0.00</v>
      </c>
      <c r="S168" s="167"/>
      <c r="T168" s="111"/>
      <c r="AD168" s="54">
        <f>ROW()</f>
        <v>168</v>
      </c>
      <c r="AR168" s="54" t="s">
        <v>552</v>
      </c>
      <c r="AS168" s="54" t="s">
        <v>974</v>
      </c>
      <c r="AT168" s="54" t="s">
        <v>1006</v>
      </c>
      <c r="AU168" s="67" t="s">
        <v>976</v>
      </c>
      <c r="AV168" s="54" t="s">
        <v>81</v>
      </c>
      <c r="AW168" s="55" t="b">
        <v>0</v>
      </c>
      <c r="AY168" s="55" t="b">
        <v>1</v>
      </c>
      <c r="AZ168" s="55" t="b">
        <v>0</v>
      </c>
      <c r="BB168" s="54" t="s">
        <v>1007</v>
      </c>
      <c r="BC168" s="54" t="s">
        <v>348</v>
      </c>
      <c r="BD168" s="55" t="b">
        <v>1</v>
      </c>
      <c r="BE168" s="54" t="str">
        <f>E273</f>
        <v>0.00</v>
      </c>
      <c r="BF168" s="54" t="str">
        <f>""&amp;E273</f>
        <v>0.00</v>
      </c>
      <c r="BG168" s="54" t="b">
        <v>0</v>
      </c>
      <c r="BH168" s="54" t="b">
        <v>0</v>
      </c>
      <c r="BK168" s="54" t="e">
        <f t="shared" ca="1" si="16"/>
        <v>#N/A</v>
      </c>
      <c r="BL168" s="54" t="e">
        <f t="shared" ca="1" si="17"/>
        <v>#N/A</v>
      </c>
      <c r="CN168" s="54" t="s">
        <v>1847</v>
      </c>
    </row>
    <row r="169" spans="1:92">
      <c r="A169" s="68" t="s">
        <v>789</v>
      </c>
      <c r="B169" s="147" t="s">
        <v>1008</v>
      </c>
      <c r="C169" s="147"/>
      <c r="D169" s="147"/>
      <c r="E169" s="147"/>
      <c r="F169" s="7"/>
      <c r="G169" s="5"/>
      <c r="H169" s="7"/>
      <c r="I169" s="5"/>
      <c r="J169" s="110" t="str">
        <f>IF(CS2="Y",CR13,TEXT(SUM(_xlfn.NUMBERVALUE(F169)+_xlfn.NUMBERVALUE(H169)),"0.00"))</f>
        <v>0.00</v>
      </c>
      <c r="K169" s="111"/>
      <c r="L169" s="104"/>
      <c r="M169" s="105"/>
      <c r="N169" s="5"/>
      <c r="O169" s="104"/>
      <c r="P169" s="105"/>
      <c r="Q169" s="5"/>
      <c r="R169" s="104"/>
      <c r="S169" s="105"/>
      <c r="T169" s="5"/>
      <c r="AD169" s="54">
        <f>ROW()</f>
        <v>169</v>
      </c>
      <c r="AR169" s="54" t="s">
        <v>552</v>
      </c>
      <c r="AS169" s="54" t="s">
        <v>982</v>
      </c>
      <c r="AT169" s="54" t="s">
        <v>1006</v>
      </c>
      <c r="AU169" s="67" t="s">
        <v>976</v>
      </c>
      <c r="AV169" s="54" t="s">
        <v>84</v>
      </c>
      <c r="AW169" s="55" t="b">
        <v>0</v>
      </c>
      <c r="AY169" s="55" t="b">
        <v>1</v>
      </c>
      <c r="AZ169" s="55" t="b">
        <v>0</v>
      </c>
      <c r="BB169" s="54" t="s">
        <v>1012</v>
      </c>
      <c r="BC169" s="54" t="s">
        <v>348</v>
      </c>
      <c r="BD169" s="55" t="b">
        <v>1</v>
      </c>
      <c r="BE169" s="77" t="str">
        <f>I273</f>
        <v>0.00</v>
      </c>
      <c r="BF169" s="54" t="str">
        <f>""&amp;I273</f>
        <v>0.00</v>
      </c>
      <c r="BG169" s="54" t="b">
        <v>0</v>
      </c>
      <c r="BH169" s="54" t="b">
        <v>0</v>
      </c>
      <c r="BK169" s="54" t="e">
        <f t="shared" ca="1" si="16"/>
        <v>#N/A</v>
      </c>
      <c r="BL169" s="54" t="e">
        <f t="shared" ca="1" si="17"/>
        <v>#N/A</v>
      </c>
      <c r="CN169" s="54" t="s">
        <v>1841</v>
      </c>
    </row>
    <row r="170" spans="1:92">
      <c r="A170" s="68" t="s">
        <v>789</v>
      </c>
      <c r="B170" s="147" t="s">
        <v>1013</v>
      </c>
      <c r="C170" s="147"/>
      <c r="D170" s="147"/>
      <c r="E170" s="147"/>
      <c r="F170" s="7"/>
      <c r="G170" s="5"/>
      <c r="H170" s="7"/>
      <c r="I170" s="5"/>
      <c r="J170" s="110" t="str">
        <f>IF(CS2="Y",CR14,TEXT(SUM(_xlfn.NUMBERVALUE(F170)+_xlfn.NUMBERVALUE(H170)),"0.00"))</f>
        <v>0.00</v>
      </c>
      <c r="K170" s="111"/>
      <c r="L170" s="104"/>
      <c r="M170" s="105"/>
      <c r="N170" s="5"/>
      <c r="O170" s="104"/>
      <c r="P170" s="105"/>
      <c r="Q170" s="5"/>
      <c r="R170" s="104"/>
      <c r="S170" s="105"/>
      <c r="T170" s="5"/>
      <c r="AD170" s="54">
        <f>ROW()</f>
        <v>170</v>
      </c>
      <c r="AR170" s="54" t="s">
        <v>552</v>
      </c>
      <c r="AS170" s="54" t="s">
        <v>988</v>
      </c>
      <c r="AT170" s="54" t="s">
        <v>1006</v>
      </c>
      <c r="AU170" s="67" t="s">
        <v>976</v>
      </c>
      <c r="AV170" s="54" t="s">
        <v>87</v>
      </c>
      <c r="AW170" s="55" t="b">
        <v>0</v>
      </c>
      <c r="AY170" s="55" t="b">
        <v>1</v>
      </c>
      <c r="AZ170" s="55" t="b">
        <v>0</v>
      </c>
      <c r="BB170" s="54" t="s">
        <v>1017</v>
      </c>
      <c r="BC170" s="54" t="s">
        <v>348</v>
      </c>
      <c r="BD170" s="55" t="b">
        <v>1</v>
      </c>
      <c r="BE170" s="54" t="str">
        <f>N273</f>
        <v>0.00</v>
      </c>
      <c r="BF170" s="54" t="str">
        <f>""&amp;N273</f>
        <v>0.00</v>
      </c>
      <c r="BG170" s="54" t="b">
        <v>0</v>
      </c>
      <c r="BH170" s="54" t="b">
        <v>0</v>
      </c>
      <c r="BK170" s="54" t="e">
        <f t="shared" ca="1" si="16"/>
        <v>#N/A</v>
      </c>
      <c r="BL170" s="54" t="e">
        <f t="shared" ca="1" si="17"/>
        <v>#N/A</v>
      </c>
      <c r="CN170" s="54" t="s">
        <v>1837</v>
      </c>
    </row>
    <row r="171" spans="1:92">
      <c r="A171" s="68" t="s">
        <v>789</v>
      </c>
      <c r="B171" s="147" t="s">
        <v>1018</v>
      </c>
      <c r="C171" s="147"/>
      <c r="D171" s="147"/>
      <c r="E171" s="147"/>
      <c r="F171" s="7"/>
      <c r="G171" s="5"/>
      <c r="H171" s="7"/>
      <c r="I171" s="5"/>
      <c r="J171" s="110" t="str">
        <f>IF(CS2="Y",CR15,TEXT(SUM(_xlfn.NUMBERVALUE(F171)+_xlfn.NUMBERVALUE(H171)),"0.00"))</f>
        <v>0.00</v>
      </c>
      <c r="K171" s="111"/>
      <c r="L171" s="104"/>
      <c r="M171" s="105"/>
      <c r="N171" s="5"/>
      <c r="O171" s="104"/>
      <c r="P171" s="105"/>
      <c r="Q171" s="5"/>
      <c r="R171" s="104"/>
      <c r="S171" s="105"/>
      <c r="T171" s="5"/>
      <c r="AD171" s="54">
        <f>ROW()</f>
        <v>171</v>
      </c>
      <c r="AR171" s="54" t="s">
        <v>552</v>
      </c>
      <c r="AS171" s="54" t="s">
        <v>994</v>
      </c>
      <c r="AT171" s="54" t="s">
        <v>1006</v>
      </c>
      <c r="AU171" s="67" t="s">
        <v>976</v>
      </c>
      <c r="AV171" s="54" t="s">
        <v>90</v>
      </c>
      <c r="AW171" s="55" t="b">
        <v>0</v>
      </c>
      <c r="AY171" s="55" t="b">
        <v>1</v>
      </c>
      <c r="AZ171" s="55" t="b">
        <v>0</v>
      </c>
      <c r="BB171" s="54" t="s">
        <v>1022</v>
      </c>
      <c r="BC171" s="54" t="s">
        <v>348</v>
      </c>
      <c r="BD171" s="55" t="b">
        <v>1</v>
      </c>
      <c r="BE171" s="54" t="str">
        <f>N277</f>
        <v>6,680,690,000</v>
      </c>
      <c r="BF171" s="54" t="str">
        <f>""&amp;N277</f>
        <v>6,680,690,000</v>
      </c>
      <c r="BG171" s="54" t="b">
        <v>1</v>
      </c>
      <c r="BH171" s="54" t="b">
        <v>0</v>
      </c>
      <c r="BK171" s="54" t="e">
        <f t="shared" ca="1" si="16"/>
        <v>#N/A</v>
      </c>
      <c r="BL171" s="54" t="e">
        <f t="shared" ca="1" si="17"/>
        <v>#N/A</v>
      </c>
      <c r="CN171" s="54" t="s">
        <v>590</v>
      </c>
    </row>
    <row r="172" spans="1:92" ht="20.5" customHeight="1">
      <c r="A172" s="68" t="s">
        <v>789</v>
      </c>
      <c r="B172" s="191" t="s">
        <v>1023</v>
      </c>
      <c r="C172" s="191"/>
      <c r="D172" s="191"/>
      <c r="E172" s="191"/>
      <c r="F172" s="178"/>
      <c r="G172" s="180"/>
      <c r="H172" s="178"/>
      <c r="I172" s="180"/>
      <c r="J172" s="184" t="str">
        <f>IF(CS2="Y",CR16,TEXT(SUM(_xlfn.NUMBERVALUE(F172)+_xlfn.NUMBERVALUE(H172)),"0.00"))</f>
        <v>0.00</v>
      </c>
      <c r="K172" s="185"/>
      <c r="L172" s="178"/>
      <c r="M172" s="179"/>
      <c r="N172" s="180"/>
      <c r="O172" s="178"/>
      <c r="P172" s="179"/>
      <c r="Q172" s="180"/>
      <c r="R172" s="178"/>
      <c r="S172" s="179"/>
      <c r="T172" s="180"/>
      <c r="AD172" s="54">
        <f>ROW()</f>
        <v>172</v>
      </c>
      <c r="AR172" s="54" t="s">
        <v>552</v>
      </c>
      <c r="AS172" s="54" t="s">
        <v>1027</v>
      </c>
      <c r="AT172" s="54" t="s">
        <v>1006</v>
      </c>
      <c r="AU172" s="67" t="s">
        <v>976</v>
      </c>
      <c r="AV172" s="54" t="s">
        <v>93</v>
      </c>
      <c r="AW172" s="55" t="b">
        <v>0</v>
      </c>
      <c r="AY172" s="55" t="b">
        <v>1</v>
      </c>
      <c r="AZ172" s="55" t="b">
        <v>0</v>
      </c>
      <c r="BB172" s="54" t="s">
        <v>1028</v>
      </c>
      <c r="BC172" s="54" t="s">
        <v>348</v>
      </c>
      <c r="BD172" s="55" t="b">
        <v>1</v>
      </c>
      <c r="BE172" s="54" t="str">
        <f>N279</f>
        <v>3,043,800,000</v>
      </c>
      <c r="BF172" s="54" t="str">
        <f>""&amp;N279</f>
        <v>3,043,800,000</v>
      </c>
      <c r="BG172" s="54" t="b">
        <v>1</v>
      </c>
      <c r="BH172" s="54" t="b">
        <v>0</v>
      </c>
      <c r="BK172" s="54" t="e">
        <f t="shared" ca="1" si="16"/>
        <v>#N/A</v>
      </c>
      <c r="BL172" s="54" t="e">
        <f t="shared" ca="1" si="17"/>
        <v>#N/A</v>
      </c>
      <c r="CN172" s="54" t="s">
        <v>1589</v>
      </c>
    </row>
    <row r="173" spans="1:92" ht="17" customHeight="1">
      <c r="A173" s="68" t="s">
        <v>789</v>
      </c>
      <c r="B173" s="4"/>
      <c r="C173" s="4"/>
      <c r="D173" s="4"/>
      <c r="E173" s="190"/>
      <c r="F173" s="181"/>
      <c r="G173" s="183"/>
      <c r="H173" s="181"/>
      <c r="I173" s="183"/>
      <c r="J173" s="186"/>
      <c r="K173" s="187"/>
      <c r="L173" s="181"/>
      <c r="M173" s="182"/>
      <c r="N173" s="183"/>
      <c r="O173" s="181"/>
      <c r="P173" s="182"/>
      <c r="Q173" s="183"/>
      <c r="R173" s="181"/>
      <c r="S173" s="182"/>
      <c r="T173" s="183"/>
      <c r="AD173" s="54">
        <f>ROW()</f>
        <v>173</v>
      </c>
      <c r="AR173" s="54" t="s">
        <v>552</v>
      </c>
      <c r="AS173" s="54" t="s">
        <v>1030</v>
      </c>
      <c r="AT173" s="54" t="s">
        <v>1006</v>
      </c>
      <c r="AU173" s="67" t="s">
        <v>976</v>
      </c>
      <c r="AV173" s="54" t="s">
        <v>96</v>
      </c>
      <c r="AW173" s="55" t="b">
        <v>1</v>
      </c>
      <c r="AY173" s="55" t="b">
        <v>1</v>
      </c>
      <c r="AZ173" s="55" t="b">
        <v>0</v>
      </c>
      <c r="BB173" s="54" t="s">
        <v>1031</v>
      </c>
      <c r="BC173" s="54" t="s">
        <v>461</v>
      </c>
      <c r="BD173" s="55" t="b">
        <v>0</v>
      </c>
      <c r="BE173" s="54" t="s">
        <v>1032</v>
      </c>
      <c r="BF173" s="54" t="s">
        <v>1032</v>
      </c>
      <c r="BG173" s="54" t="b">
        <v>0</v>
      </c>
      <c r="BH173" s="54" t="b">
        <v>0</v>
      </c>
      <c r="BK173" s="54" t="s">
        <v>463</v>
      </c>
      <c r="BL173" s="54" t="s">
        <v>463</v>
      </c>
      <c r="CN173" s="54" t="s">
        <v>1499</v>
      </c>
    </row>
    <row r="174" spans="1:92">
      <c r="A174" s="68" t="s">
        <v>789</v>
      </c>
      <c r="B174" s="174" t="s">
        <v>1033</v>
      </c>
      <c r="C174" s="147"/>
      <c r="D174" s="147"/>
      <c r="E174" s="147"/>
      <c r="F174" s="110" t="str">
        <f>TEXT((_xlfn.NUMBERVALUE(F155)+_xlfn.NUMBERVALUE(F156))-_xlfn.NUMBERVALUE(F168),"0.00")</f>
        <v>0.00</v>
      </c>
      <c r="G174" s="111"/>
      <c r="H174" s="110" t="str">
        <f>TEXT((_xlfn.NUMBERVALUE(H155)+_xlfn.NUMBERVALUE(H156))-_xlfn.NUMBERVALUE(H168),"0.00")</f>
        <v>0.00</v>
      </c>
      <c r="I174" s="111"/>
      <c r="J174" s="110" t="str">
        <f>TEXT(SUM(_xlfn.NUMBERVALUE(F174)+_xlfn.NUMBERVALUE(H174)),"0.00")</f>
        <v>0.00</v>
      </c>
      <c r="K174" s="111"/>
      <c r="L174" s="110" t="str">
        <f>TEXT((_xlfn.NUMBERVALUE(L155)+_xlfn.NUMBERVALUE(L156))-_xlfn.NUMBERVALUE(L168),"0.00")</f>
        <v>0.00</v>
      </c>
      <c r="M174" s="162"/>
      <c r="N174" s="111"/>
      <c r="O174" s="110" t="str">
        <f>TEXT((_xlfn.NUMBERVALUE(O155)+_xlfn.NUMBERVALUE(O156))-_xlfn.NUMBERVALUE(O168),"0.00")</f>
        <v>0.00</v>
      </c>
      <c r="P174" s="162"/>
      <c r="Q174" s="111"/>
      <c r="R174" s="110"/>
      <c r="S174" s="162"/>
      <c r="T174" s="111"/>
      <c r="AD174" s="54">
        <f>ROW()</f>
        <v>174</v>
      </c>
      <c r="AR174" s="62" t="s">
        <v>604</v>
      </c>
      <c r="AS174" s="62" t="s">
        <v>437</v>
      </c>
      <c r="AT174" s="62" t="s">
        <v>1034</v>
      </c>
      <c r="AU174" s="67">
        <v>0</v>
      </c>
      <c r="AV174" s="62" t="s">
        <v>81</v>
      </c>
      <c r="AW174" s="55" t="b">
        <v>0</v>
      </c>
      <c r="AY174" s="55" t="b">
        <v>0</v>
      </c>
      <c r="AZ174" s="55" t="b">
        <v>0</v>
      </c>
      <c r="BB174" s="54" t="s">
        <v>1035</v>
      </c>
      <c r="BC174" s="54" t="s">
        <v>461</v>
      </c>
      <c r="BD174" s="55" t="b">
        <v>0</v>
      </c>
      <c r="BE174" s="54" t="s">
        <v>918</v>
      </c>
      <c r="BF174" s="54" t="s">
        <v>918</v>
      </c>
      <c r="BG174" s="54" t="b">
        <v>0</v>
      </c>
      <c r="BH174" s="54" t="b">
        <v>0</v>
      </c>
      <c r="BK174" s="54" t="s">
        <v>463</v>
      </c>
      <c r="BL174" s="54" t="s">
        <v>463</v>
      </c>
      <c r="CN174" s="54" t="s">
        <v>1480</v>
      </c>
    </row>
    <row r="175" spans="1:92">
      <c r="A175" s="68" t="s">
        <v>789</v>
      </c>
      <c r="B175" s="174" t="s">
        <v>1036</v>
      </c>
      <c r="C175" s="147"/>
      <c r="D175" s="147"/>
      <c r="E175" s="147"/>
      <c r="F175" s="152"/>
      <c r="G175" s="152"/>
      <c r="H175" s="152"/>
      <c r="I175" s="152"/>
      <c r="J175" s="153"/>
      <c r="K175" s="153"/>
      <c r="L175" s="152"/>
      <c r="M175" s="152"/>
      <c r="N175" s="152"/>
      <c r="O175" s="152"/>
      <c r="P175" s="152"/>
      <c r="Q175" s="152"/>
      <c r="R175" s="152"/>
      <c r="S175" s="152"/>
      <c r="T175" s="152"/>
      <c r="AD175" s="54">
        <f>ROW()</f>
        <v>175</v>
      </c>
      <c r="AR175" s="62" t="s">
        <v>604</v>
      </c>
      <c r="AS175" s="62" t="s">
        <v>1037</v>
      </c>
      <c r="AT175" s="62" t="s">
        <v>1034</v>
      </c>
      <c r="AU175" s="54">
        <v>0</v>
      </c>
      <c r="AV175" s="62" t="s">
        <v>84</v>
      </c>
      <c r="AW175" s="55" t="b">
        <v>0</v>
      </c>
      <c r="AY175" s="55" t="b">
        <v>0</v>
      </c>
      <c r="AZ175" s="55" t="b">
        <v>0</v>
      </c>
      <c r="BB175" s="54" t="s">
        <v>1038</v>
      </c>
      <c r="BC175" s="54" t="s">
        <v>461</v>
      </c>
      <c r="BD175" s="55" t="b">
        <v>0</v>
      </c>
      <c r="BE175" s="54" t="s">
        <v>684</v>
      </c>
      <c r="BF175" s="54" t="s">
        <v>684</v>
      </c>
      <c r="BG175" s="54" t="b">
        <v>0</v>
      </c>
      <c r="BH175" s="54" t="b">
        <v>0</v>
      </c>
      <c r="BK175" s="54" t="s">
        <v>463</v>
      </c>
      <c r="BL175" s="54" t="s">
        <v>463</v>
      </c>
      <c r="CN175" s="54" t="s">
        <v>1460</v>
      </c>
    </row>
    <row r="176" spans="1:92">
      <c r="A176" s="68" t="s">
        <v>789</v>
      </c>
      <c r="B176" s="174" t="s">
        <v>930</v>
      </c>
      <c r="C176" s="147"/>
      <c r="D176" s="147"/>
      <c r="E176" s="147"/>
      <c r="F176" s="7"/>
      <c r="G176" s="5"/>
      <c r="H176" s="7"/>
      <c r="I176" s="5"/>
      <c r="J176" s="110" t="str">
        <f>IF(CS2="Y",CR17,TEXT(SUM(_xlfn.NUMBERVALUE(F176)+_xlfn.NUMBERVALUE(H176)),"0.00"))</f>
        <v>0.00</v>
      </c>
      <c r="K176" s="111"/>
      <c r="L176" s="7"/>
      <c r="M176" s="6"/>
      <c r="N176" s="5"/>
      <c r="O176" s="7"/>
      <c r="P176" s="6"/>
      <c r="Q176" s="5"/>
      <c r="R176" s="142"/>
      <c r="S176" s="143"/>
      <c r="T176" s="144"/>
      <c r="AD176" s="54">
        <f>ROW()</f>
        <v>176</v>
      </c>
      <c r="AR176" s="62" t="s">
        <v>604</v>
      </c>
      <c r="AS176" s="62" t="s">
        <v>860</v>
      </c>
      <c r="AT176" s="62" t="s">
        <v>1034</v>
      </c>
      <c r="AU176" s="54">
        <v>0</v>
      </c>
      <c r="AV176" s="62" t="s">
        <v>87</v>
      </c>
      <c r="AW176" s="55" t="b">
        <v>0</v>
      </c>
      <c r="AY176" s="55" t="b">
        <v>0</v>
      </c>
      <c r="AZ176" s="55" t="b">
        <v>0</v>
      </c>
      <c r="BB176" s="54" t="s">
        <v>1044</v>
      </c>
      <c r="BC176" s="54" t="s">
        <v>348</v>
      </c>
      <c r="BD176" s="55" t="b">
        <v>1</v>
      </c>
      <c r="BE176" s="54" t="str">
        <f>I288</f>
        <v>50,30,37,872</v>
      </c>
      <c r="BF176" s="54" t="str">
        <f>""&amp;I288</f>
        <v>50,30,37,872</v>
      </c>
      <c r="BG176" s="54" t="b">
        <v>1</v>
      </c>
      <c r="BH176" s="54" t="b">
        <v>0</v>
      </c>
      <c r="BK176" s="54" t="e">
        <f t="shared" ref="BK176:BK190" ca="1" si="18">_xlfn.FORMULATEXT(BE176)</f>
        <v>#N/A</v>
      </c>
      <c r="BL176" s="54" t="e">
        <f t="shared" ref="BL176:BL190" ca="1" si="19">_xlfn.FORMULATEXT(BE176)</f>
        <v>#N/A</v>
      </c>
      <c r="CN176" s="54" t="s">
        <v>1413</v>
      </c>
    </row>
    <row r="177" spans="1:92">
      <c r="A177" s="68" t="s">
        <v>789</v>
      </c>
      <c r="B177" s="174" t="s">
        <v>938</v>
      </c>
      <c r="C177" s="147"/>
      <c r="D177" s="147"/>
      <c r="E177" s="147"/>
      <c r="F177" s="110" t="str" cm="1">
        <f t="array" ref="F177">TEXT(SUM(_xlfn.NUMBERVALUE(F178:G181)),"0.00")</f>
        <v>0.00</v>
      </c>
      <c r="G177" s="111"/>
      <c r="H177" s="110" t="str" cm="1">
        <f t="array" ref="H177">TEXT(SUM(_xlfn.NUMBERVALUE(H178:I181)),"0.00")</f>
        <v>0.00</v>
      </c>
      <c r="I177" s="111"/>
      <c r="J177" s="110" t="str">
        <f>TEXT(SUM(_xlfn.NUMBERVALUE(F177)+_xlfn.NUMBERVALUE(H177)),"0.00")</f>
        <v>0.00</v>
      </c>
      <c r="K177" s="111"/>
      <c r="L177" s="110" t="str" cm="1">
        <f t="array" ref="L177">TEXT(SUM(_xlfn.NUMBERVALUE(L178:N181)),"0.00")</f>
        <v>0.00</v>
      </c>
      <c r="M177" s="162"/>
      <c r="N177" s="111"/>
      <c r="O177" s="110" t="str" cm="1">
        <f t="array" ref="O177">TEXT(SUM(_xlfn.NUMBERVALUE(O178:Q181)),"0.00")</f>
        <v>0.00</v>
      </c>
      <c r="P177" s="162"/>
      <c r="Q177" s="111"/>
      <c r="R177" s="110" t="str" cm="1">
        <f t="array" ref="R177">TEXT(SUM(_xlfn.NUMBERVALUE(R178:T181)),"0.00")</f>
        <v>0.00</v>
      </c>
      <c r="S177" s="162"/>
      <c r="T177" s="111"/>
      <c r="AD177" s="54">
        <f>ROW()</f>
        <v>177</v>
      </c>
      <c r="AR177" s="62" t="s">
        <v>604</v>
      </c>
      <c r="AS177" s="62" t="s">
        <v>1045</v>
      </c>
      <c r="AT177" s="62" t="s">
        <v>1034</v>
      </c>
      <c r="AU177" s="54">
        <v>0</v>
      </c>
      <c r="AV177" s="62" t="s">
        <v>90</v>
      </c>
      <c r="AW177" s="55" t="b">
        <v>1</v>
      </c>
      <c r="AY177" s="55" t="b">
        <v>0</v>
      </c>
      <c r="AZ177" s="55" t="b">
        <v>0</v>
      </c>
      <c r="BB177" s="54" t="s">
        <v>1046</v>
      </c>
      <c r="BC177" s="54" t="s">
        <v>348</v>
      </c>
      <c r="BD177" s="55" t="b">
        <v>1</v>
      </c>
      <c r="BE177" s="54" t="str">
        <f>I289</f>
        <v>0</v>
      </c>
      <c r="BF177" s="54" t="str">
        <f>""&amp;I289</f>
        <v>0</v>
      </c>
      <c r="BG177" s="54" t="b">
        <v>1</v>
      </c>
      <c r="BH177" s="54" t="b">
        <v>0</v>
      </c>
      <c r="BK177" s="54" t="e">
        <f t="shared" ca="1" si="18"/>
        <v>#N/A</v>
      </c>
      <c r="BL177" s="54" t="e">
        <f t="shared" ca="1" si="19"/>
        <v>#N/A</v>
      </c>
      <c r="CN177" s="54" t="s">
        <v>1096</v>
      </c>
    </row>
    <row r="178" spans="1:92">
      <c r="A178" s="68" t="s">
        <v>789</v>
      </c>
      <c r="B178" s="147" t="s">
        <v>1047</v>
      </c>
      <c r="C178" s="147"/>
      <c r="D178" s="147"/>
      <c r="E178" s="147"/>
      <c r="F178" s="7"/>
      <c r="G178" s="5"/>
      <c r="H178" s="7"/>
      <c r="I178" s="5"/>
      <c r="J178" s="110" t="str">
        <f>IF(CS2="Y",CR18,TEXT(SUM(_xlfn.NUMBERVALUE(F178)+_xlfn.NUMBERVALUE(H178)),"0.00"))</f>
        <v>0.00</v>
      </c>
      <c r="K178" s="111"/>
      <c r="L178" s="7"/>
      <c r="M178" s="6"/>
      <c r="N178" s="5"/>
      <c r="O178" s="7"/>
      <c r="P178" s="6"/>
      <c r="Q178" s="5"/>
      <c r="R178" s="7"/>
      <c r="S178" s="6"/>
      <c r="T178" s="5"/>
      <c r="AD178" s="54">
        <f>ROW()</f>
        <v>178</v>
      </c>
      <c r="AR178" s="62" t="s">
        <v>604</v>
      </c>
      <c r="AS178" s="62" t="s">
        <v>1051</v>
      </c>
      <c r="AT178" s="62" t="s">
        <v>1034</v>
      </c>
      <c r="AU178" s="54">
        <v>0</v>
      </c>
      <c r="AV178" s="62" t="s">
        <v>93</v>
      </c>
      <c r="AW178" s="55" t="b">
        <v>0</v>
      </c>
      <c r="AY178" s="55" t="b">
        <v>0</v>
      </c>
      <c r="AZ178" s="55" t="b">
        <v>0</v>
      </c>
      <c r="BB178" s="54" t="s">
        <v>1052</v>
      </c>
      <c r="BC178" s="54" t="s">
        <v>348</v>
      </c>
      <c r="BD178" s="55" t="b">
        <v>1</v>
      </c>
      <c r="BE178" s="54" t="str">
        <f>I290</f>
        <v>0</v>
      </c>
      <c r="BF178" s="54" t="str">
        <f>""&amp;I290</f>
        <v>0</v>
      </c>
      <c r="BG178" s="54" t="b">
        <v>1</v>
      </c>
      <c r="BH178" s="54" t="b">
        <v>0</v>
      </c>
      <c r="BK178" s="54" t="e">
        <f t="shared" ca="1" si="18"/>
        <v>#N/A</v>
      </c>
      <c r="BL178" s="54" t="e">
        <f t="shared" ca="1" si="19"/>
        <v>#N/A</v>
      </c>
      <c r="CN178" s="54" t="s">
        <v>912</v>
      </c>
    </row>
    <row r="179" spans="1:92">
      <c r="A179" s="68" t="s">
        <v>789</v>
      </c>
      <c r="B179" s="147" t="s">
        <v>1053</v>
      </c>
      <c r="C179" s="147"/>
      <c r="D179" s="147"/>
      <c r="E179" s="147"/>
      <c r="F179" s="7"/>
      <c r="G179" s="5"/>
      <c r="H179" s="7"/>
      <c r="I179" s="5"/>
      <c r="J179" s="110" t="str">
        <f>IF(CS2="Y",CR19,TEXT(SUM(_xlfn.NUMBERVALUE(F179)+_xlfn.NUMBERVALUE(H179)),"0.00"))</f>
        <v>0.00</v>
      </c>
      <c r="K179" s="111"/>
      <c r="L179" s="7"/>
      <c r="M179" s="6"/>
      <c r="N179" s="5"/>
      <c r="O179" s="7"/>
      <c r="P179" s="6"/>
      <c r="Q179" s="5"/>
      <c r="R179" s="7"/>
      <c r="S179" s="6"/>
      <c r="T179" s="5"/>
      <c r="AD179" s="54">
        <f>ROW()</f>
        <v>179</v>
      </c>
      <c r="AR179" s="62" t="s">
        <v>612</v>
      </c>
      <c r="AS179" s="62" t="s">
        <v>437</v>
      </c>
      <c r="AT179" s="62" t="s">
        <v>1057</v>
      </c>
      <c r="AU179" s="54">
        <v>0</v>
      </c>
      <c r="AV179" s="62" t="s">
        <v>81</v>
      </c>
      <c r="AW179" s="55" t="b">
        <v>0</v>
      </c>
      <c r="AY179" s="55" t="b">
        <v>0</v>
      </c>
      <c r="AZ179" s="55" t="b">
        <v>0</v>
      </c>
      <c r="BB179" s="54" t="s">
        <v>1058</v>
      </c>
      <c r="BC179" s="54" t="s">
        <v>348</v>
      </c>
      <c r="BD179" s="55" t="b">
        <v>1</v>
      </c>
      <c r="BE179" s="54" t="str">
        <f t="shared" ref="BE179:BE190" si="20">I292</f>
        <v>0</v>
      </c>
      <c r="BF179" s="54" t="str">
        <f t="shared" ref="BF179:BF190" si="21">""&amp;I292</f>
        <v>0</v>
      </c>
      <c r="BG179" s="54" t="b">
        <v>1</v>
      </c>
      <c r="BH179" s="54" t="b">
        <v>0</v>
      </c>
      <c r="BK179" s="54" t="e">
        <f t="shared" ca="1" si="18"/>
        <v>#N/A</v>
      </c>
      <c r="BL179" s="54" t="e">
        <f t="shared" ca="1" si="19"/>
        <v>#N/A</v>
      </c>
      <c r="CN179" s="54" t="s">
        <v>775</v>
      </c>
    </row>
    <row r="180" spans="1:92">
      <c r="A180" s="68" t="s">
        <v>789</v>
      </c>
      <c r="B180" s="189" t="s">
        <v>1059</v>
      </c>
      <c r="C180" s="189"/>
      <c r="D180" s="189"/>
      <c r="E180" s="189"/>
      <c r="F180" s="178"/>
      <c r="G180" s="180"/>
      <c r="H180" s="178"/>
      <c r="I180" s="180"/>
      <c r="J180" s="184" t="str">
        <f>IF(CS2="Y",CR20,TEXT(SUM(_xlfn.NUMBERVALUE(F180)+_xlfn.NUMBERVALUE(H180)),"0.00"))</f>
        <v>0.00</v>
      </c>
      <c r="K180" s="185"/>
      <c r="L180" s="178"/>
      <c r="M180" s="179"/>
      <c r="N180" s="180"/>
      <c r="O180" s="178"/>
      <c r="P180" s="179"/>
      <c r="Q180" s="180"/>
      <c r="R180" s="178"/>
      <c r="S180" s="179"/>
      <c r="T180" s="180"/>
      <c r="AD180" s="54">
        <f>ROW()</f>
        <v>180</v>
      </c>
      <c r="AR180" s="62" t="s">
        <v>612</v>
      </c>
      <c r="AS180" s="62" t="s">
        <v>1037</v>
      </c>
      <c r="AT180" s="62" t="s">
        <v>1057</v>
      </c>
      <c r="AU180" s="54">
        <v>0</v>
      </c>
      <c r="AV180" s="62" t="s">
        <v>84</v>
      </c>
      <c r="AW180" s="55" t="b">
        <v>0</v>
      </c>
      <c r="AY180" s="55" t="b">
        <v>0</v>
      </c>
      <c r="AZ180" s="55" t="b">
        <v>0</v>
      </c>
      <c r="BB180" s="54" t="s">
        <v>1063</v>
      </c>
      <c r="BC180" s="54" t="s">
        <v>348</v>
      </c>
      <c r="BD180" s="55" t="b">
        <v>1</v>
      </c>
      <c r="BE180" s="54" t="str">
        <f t="shared" si="20"/>
        <v>0</v>
      </c>
      <c r="BF180" s="54" t="str">
        <f t="shared" si="21"/>
        <v>0</v>
      </c>
      <c r="BG180" s="54" t="b">
        <v>1</v>
      </c>
      <c r="BH180" s="54" t="b">
        <v>0</v>
      </c>
      <c r="BK180" s="54" t="e">
        <f t="shared" ca="1" si="18"/>
        <v>#N/A</v>
      </c>
      <c r="BL180" s="54" t="e">
        <f t="shared" ca="1" si="19"/>
        <v>#N/A</v>
      </c>
      <c r="CN180" s="54" t="s">
        <v>749</v>
      </c>
    </row>
    <row r="181" spans="1:92">
      <c r="A181" s="68" t="s">
        <v>789</v>
      </c>
      <c r="B181" s="4"/>
      <c r="C181" s="4"/>
      <c r="D181" s="4"/>
      <c r="E181" s="190"/>
      <c r="F181" s="181"/>
      <c r="G181" s="183"/>
      <c r="H181" s="181"/>
      <c r="I181" s="183"/>
      <c r="J181" s="186"/>
      <c r="K181" s="187"/>
      <c r="L181" s="181"/>
      <c r="M181" s="182"/>
      <c r="N181" s="183"/>
      <c r="O181" s="181"/>
      <c r="P181" s="182"/>
      <c r="Q181" s="183"/>
      <c r="R181" s="181"/>
      <c r="S181" s="182"/>
      <c r="T181" s="183"/>
      <c r="AD181" s="54">
        <f>ROW()</f>
        <v>181</v>
      </c>
      <c r="AR181" s="62" t="s">
        <v>612</v>
      </c>
      <c r="AS181" s="62" t="s">
        <v>860</v>
      </c>
      <c r="AT181" s="62" t="s">
        <v>1057</v>
      </c>
      <c r="AU181" s="54">
        <v>0</v>
      </c>
      <c r="AV181" s="62" t="s">
        <v>87</v>
      </c>
      <c r="AW181" s="55" t="b">
        <v>0</v>
      </c>
      <c r="AY181" s="55" t="b">
        <v>0</v>
      </c>
      <c r="AZ181" s="55" t="b">
        <v>0</v>
      </c>
      <c r="BB181" s="54" t="s">
        <v>1065</v>
      </c>
      <c r="BC181" s="54" t="s">
        <v>348</v>
      </c>
      <c r="BD181" s="55" t="b">
        <v>1</v>
      </c>
      <c r="BE181" s="54" t="str">
        <f t="shared" si="20"/>
        <v>0</v>
      </c>
      <c r="BF181" s="54" t="str">
        <f t="shared" si="21"/>
        <v>0</v>
      </c>
      <c r="BG181" s="54" t="b">
        <v>1</v>
      </c>
      <c r="BH181" s="54" t="b">
        <v>0</v>
      </c>
      <c r="BK181" s="54" t="e">
        <f t="shared" ca="1" si="18"/>
        <v>#N/A</v>
      </c>
      <c r="BL181" s="54" t="e">
        <f t="shared" ca="1" si="19"/>
        <v>#N/A</v>
      </c>
      <c r="CN181" s="54" t="s">
        <v>733</v>
      </c>
    </row>
    <row r="182" spans="1:92">
      <c r="A182" s="68" t="s">
        <v>789</v>
      </c>
      <c r="B182" s="174" t="s">
        <v>1005</v>
      </c>
      <c r="C182" s="147"/>
      <c r="D182" s="147"/>
      <c r="E182" s="147"/>
      <c r="F182" s="110" t="str" cm="1">
        <f t="array" ref="F182">TEXT(SUM(_xlfn.NUMBERVALUE(F183:G187)),"0.00")</f>
        <v>0.00</v>
      </c>
      <c r="G182" s="111"/>
      <c r="H182" s="110" t="str" cm="1">
        <f t="array" ref="H182">TEXT(SUM(_xlfn.NUMBERVALUE(H183:I187)),"0.00")</f>
        <v>0.00</v>
      </c>
      <c r="I182" s="111"/>
      <c r="J182" s="110" t="str">
        <f>TEXT(SUM(_xlfn.NUMBERVALUE(F182)+_xlfn.NUMBERVALUE(H182)),"0.00")</f>
        <v>0.00</v>
      </c>
      <c r="K182" s="111"/>
      <c r="L182" s="110" t="str" cm="1">
        <f t="array" ref="L182">TEXT(SUM(_xlfn.NUMBERVALUE(L183:N187)),"0.00")</f>
        <v>0.00</v>
      </c>
      <c r="M182" s="162"/>
      <c r="N182" s="111"/>
      <c r="O182" s="110" t="str" cm="1">
        <f t="array" ref="O182">TEXT(SUM(_xlfn.NUMBERVALUE(O183:Q187)),"0.00")</f>
        <v>0.00</v>
      </c>
      <c r="P182" s="162"/>
      <c r="Q182" s="111"/>
      <c r="R182" s="110" t="str" cm="1">
        <f t="array" ref="R182">TEXT(SUM(_xlfn.NUMBERVALUE(R183:T187)),"0.00")</f>
        <v>0.00</v>
      </c>
      <c r="S182" s="162"/>
      <c r="T182" s="111"/>
      <c r="AD182" s="54">
        <f>ROW()</f>
        <v>182</v>
      </c>
      <c r="AR182" s="62" t="s">
        <v>612</v>
      </c>
      <c r="AS182" s="62" t="s">
        <v>1051</v>
      </c>
      <c r="AT182" s="62" t="s">
        <v>1057</v>
      </c>
      <c r="AU182" s="54">
        <v>0</v>
      </c>
      <c r="AV182" s="62" t="s">
        <v>91</v>
      </c>
      <c r="AW182" s="55" t="b">
        <v>0</v>
      </c>
      <c r="AY182" s="55" t="b">
        <v>0</v>
      </c>
      <c r="AZ182" s="55" t="b">
        <v>0</v>
      </c>
      <c r="BB182" s="54" t="s">
        <v>1066</v>
      </c>
      <c r="BC182" s="54" t="s">
        <v>348</v>
      </c>
      <c r="BD182" s="55" t="b">
        <v>1</v>
      </c>
      <c r="BE182" s="54" t="str">
        <f t="shared" si="20"/>
        <v>0</v>
      </c>
      <c r="BF182" s="54" t="str">
        <f t="shared" si="21"/>
        <v>0</v>
      </c>
      <c r="BG182" s="54" t="b">
        <v>1</v>
      </c>
      <c r="BH182" s="54" t="b">
        <v>0</v>
      </c>
      <c r="BK182" s="54" t="e">
        <f t="shared" ca="1" si="18"/>
        <v>#N/A</v>
      </c>
      <c r="BL182" s="54" t="e">
        <f t="shared" ca="1" si="19"/>
        <v>#N/A</v>
      </c>
      <c r="CN182" s="54" t="s">
        <v>728</v>
      </c>
    </row>
    <row r="183" spans="1:92">
      <c r="A183" s="68" t="s">
        <v>789</v>
      </c>
      <c r="B183" s="147" t="s">
        <v>1067</v>
      </c>
      <c r="C183" s="147"/>
      <c r="D183" s="147"/>
      <c r="E183" s="147"/>
      <c r="F183" s="7"/>
      <c r="G183" s="5"/>
      <c r="H183" s="7"/>
      <c r="I183" s="5"/>
      <c r="J183" s="110" t="str">
        <f>IF(CS2="Y",CR21,TEXT(SUM(_xlfn.NUMBERVALUE(F183)+_xlfn.NUMBERVALUE(H183)),"0.00"))</f>
        <v>0.00</v>
      </c>
      <c r="K183" s="111"/>
      <c r="L183" s="7"/>
      <c r="M183" s="6"/>
      <c r="N183" s="5"/>
      <c r="O183" s="7"/>
      <c r="P183" s="6"/>
      <c r="Q183" s="5"/>
      <c r="R183" s="7"/>
      <c r="S183" s="6"/>
      <c r="T183" s="5"/>
      <c r="AD183" s="54">
        <f>ROW()</f>
        <v>183</v>
      </c>
      <c r="AR183" s="62" t="s">
        <v>612</v>
      </c>
      <c r="AS183" s="62" t="s">
        <v>1071</v>
      </c>
      <c r="AT183" s="62" t="s">
        <v>1057</v>
      </c>
      <c r="AU183" s="54">
        <v>0</v>
      </c>
      <c r="AV183" s="62" t="s">
        <v>95</v>
      </c>
      <c r="AW183" s="55" t="b">
        <v>0</v>
      </c>
      <c r="AY183" s="55" t="b">
        <v>0</v>
      </c>
      <c r="AZ183" s="55" t="b">
        <v>0</v>
      </c>
      <c r="BB183" s="54" t="s">
        <v>1072</v>
      </c>
      <c r="BC183" s="54" t="s">
        <v>348</v>
      </c>
      <c r="BD183" s="55" t="b">
        <v>1</v>
      </c>
      <c r="BE183" s="54" t="str">
        <f t="shared" si="20"/>
        <v>0</v>
      </c>
      <c r="BF183" s="54" t="str">
        <f t="shared" si="21"/>
        <v>0</v>
      </c>
      <c r="BG183" s="54" t="b">
        <v>1</v>
      </c>
      <c r="BH183" s="54" t="b">
        <v>0</v>
      </c>
      <c r="BK183" s="54" t="e">
        <f t="shared" ca="1" si="18"/>
        <v>#N/A</v>
      </c>
      <c r="BL183" s="54" t="e">
        <f t="shared" ca="1" si="19"/>
        <v>#N/A</v>
      </c>
      <c r="CN183" s="54" t="s">
        <v>723</v>
      </c>
    </row>
    <row r="184" spans="1:92">
      <c r="A184" s="68" t="s">
        <v>789</v>
      </c>
      <c r="B184" s="147" t="s">
        <v>1013</v>
      </c>
      <c r="C184" s="147"/>
      <c r="D184" s="147"/>
      <c r="E184" s="147"/>
      <c r="F184" s="7"/>
      <c r="G184" s="5"/>
      <c r="H184" s="7"/>
      <c r="I184" s="5"/>
      <c r="J184" s="110" t="str">
        <f>IF(CS2="Y",CR22,TEXT(SUM(_xlfn.NUMBERVALUE(F184)+_xlfn.NUMBERVALUE(H184)),"0.00"))</f>
        <v>0.00</v>
      </c>
      <c r="K184" s="111"/>
      <c r="L184" s="7"/>
      <c r="M184" s="6"/>
      <c r="N184" s="5"/>
      <c r="O184" s="7"/>
      <c r="P184" s="6"/>
      <c r="Q184" s="5"/>
      <c r="R184" s="7"/>
      <c r="S184" s="6"/>
      <c r="T184" s="5"/>
      <c r="AD184" s="54">
        <f>ROW()</f>
        <v>184</v>
      </c>
      <c r="AR184" s="54" t="s">
        <v>616</v>
      </c>
      <c r="AS184" s="54" t="s">
        <v>310</v>
      </c>
      <c r="AT184" s="54" t="s">
        <v>1076</v>
      </c>
      <c r="AU184" s="54">
        <v>0</v>
      </c>
      <c r="AV184" s="54" t="s">
        <v>81</v>
      </c>
      <c r="AW184" s="55" t="b">
        <v>0</v>
      </c>
      <c r="AY184" s="55" t="b">
        <v>1</v>
      </c>
      <c r="AZ184" s="55" t="b">
        <v>1</v>
      </c>
      <c r="BB184" s="54" t="s">
        <v>1077</v>
      </c>
      <c r="BC184" s="54" t="s">
        <v>348</v>
      </c>
      <c r="BD184" s="55" t="b">
        <v>1</v>
      </c>
      <c r="BE184" s="54" t="str">
        <f t="shared" si="20"/>
        <v>0</v>
      </c>
      <c r="BF184" s="54" t="str">
        <f t="shared" si="21"/>
        <v>0</v>
      </c>
      <c r="BG184" s="54" t="b">
        <v>1</v>
      </c>
      <c r="BH184" s="54" t="b">
        <v>0</v>
      </c>
      <c r="BK184" s="54" t="e">
        <f t="shared" ca="1" si="18"/>
        <v>#N/A</v>
      </c>
      <c r="BL184" s="54" t="e">
        <f t="shared" ca="1" si="19"/>
        <v>#N/A</v>
      </c>
      <c r="CN184" s="54" t="s">
        <v>714</v>
      </c>
    </row>
    <row r="185" spans="1:92">
      <c r="A185" s="68" t="s">
        <v>789</v>
      </c>
      <c r="B185" s="147" t="s">
        <v>1018</v>
      </c>
      <c r="C185" s="147"/>
      <c r="D185" s="147"/>
      <c r="E185" s="147"/>
      <c r="F185" s="7"/>
      <c r="G185" s="5"/>
      <c r="H185" s="7"/>
      <c r="I185" s="5"/>
      <c r="J185" s="110" t="str">
        <f>IF(CS2="Y",CR23,TEXT(SUM(_xlfn.NUMBERVALUE(F185)+_xlfn.NUMBERVALUE(H185)),"0.00"))</f>
        <v>0.00</v>
      </c>
      <c r="K185" s="111"/>
      <c r="L185" s="7"/>
      <c r="M185" s="6"/>
      <c r="N185" s="5"/>
      <c r="O185" s="7"/>
      <c r="P185" s="6"/>
      <c r="Q185" s="5"/>
      <c r="R185" s="7"/>
      <c r="S185" s="6"/>
      <c r="T185" s="5"/>
      <c r="AD185" s="54">
        <f>ROW()</f>
        <v>185</v>
      </c>
      <c r="AR185" s="54" t="s">
        <v>616</v>
      </c>
      <c r="AS185" s="54" t="s">
        <v>1081</v>
      </c>
      <c r="AT185" s="54" t="s">
        <v>1076</v>
      </c>
      <c r="AU185" s="54">
        <v>0</v>
      </c>
      <c r="AV185" s="54" t="s">
        <v>84</v>
      </c>
      <c r="AW185" s="55" t="b">
        <v>1</v>
      </c>
      <c r="AY185" s="55" t="b">
        <v>1</v>
      </c>
      <c r="AZ185" s="55" t="b">
        <v>0</v>
      </c>
      <c r="BB185" s="54" t="s">
        <v>1082</v>
      </c>
      <c r="BC185" s="54" t="s">
        <v>348</v>
      </c>
      <c r="BD185" s="55" t="b">
        <v>1</v>
      </c>
      <c r="BE185" s="54" t="str">
        <f t="shared" si="20"/>
        <v>0</v>
      </c>
      <c r="BF185" s="54" t="str">
        <f t="shared" si="21"/>
        <v>0</v>
      </c>
      <c r="BG185" s="54" t="b">
        <v>1</v>
      </c>
      <c r="BH185" s="54" t="b">
        <v>0</v>
      </c>
      <c r="BK185" s="54" t="e">
        <f t="shared" ca="1" si="18"/>
        <v>#N/A</v>
      </c>
      <c r="BL185" s="54" t="e">
        <f t="shared" ca="1" si="19"/>
        <v>#N/A</v>
      </c>
      <c r="CN185" s="54" t="s">
        <v>710</v>
      </c>
    </row>
    <row r="186" spans="1:92">
      <c r="A186" s="68" t="s">
        <v>789</v>
      </c>
      <c r="B186" s="189" t="s">
        <v>1023</v>
      </c>
      <c r="C186" s="189"/>
      <c r="D186" s="189"/>
      <c r="E186" s="189"/>
      <c r="F186" s="178"/>
      <c r="G186" s="180"/>
      <c r="H186" s="178"/>
      <c r="I186" s="180"/>
      <c r="J186" s="184" t="str">
        <f>IF(CS2="Y",CR24,TEXT(SUM(_xlfn.NUMBERVALUE(F186)+_xlfn.NUMBERVALUE(H186)),"0.00"))</f>
        <v>0.00</v>
      </c>
      <c r="K186" s="185"/>
      <c r="L186" s="178"/>
      <c r="M186" s="179"/>
      <c r="N186" s="180"/>
      <c r="O186" s="178"/>
      <c r="P186" s="179"/>
      <c r="Q186" s="180"/>
      <c r="R186" s="178"/>
      <c r="S186" s="179"/>
      <c r="T186" s="180"/>
      <c r="AD186" s="54">
        <f>ROW()</f>
        <v>186</v>
      </c>
      <c r="AR186" s="54" t="s">
        <v>616</v>
      </c>
      <c r="AS186" s="54" t="s">
        <v>1086</v>
      </c>
      <c r="AT186" s="54" t="s">
        <v>1076</v>
      </c>
      <c r="AU186" s="54">
        <v>0</v>
      </c>
      <c r="AV186" s="54" t="s">
        <v>87</v>
      </c>
      <c r="AW186" s="55" t="b">
        <v>1</v>
      </c>
      <c r="AY186" s="55" t="b">
        <v>1</v>
      </c>
      <c r="AZ186" s="55" t="b">
        <v>0</v>
      </c>
      <c r="BB186" s="54" t="s">
        <v>1087</v>
      </c>
      <c r="BC186" s="54" t="s">
        <v>348</v>
      </c>
      <c r="BD186" s="55" t="b">
        <v>1</v>
      </c>
      <c r="BE186" s="54" t="str">
        <f t="shared" si="20"/>
        <v>0</v>
      </c>
      <c r="BF186" s="54" t="str">
        <f t="shared" si="21"/>
        <v>0</v>
      </c>
      <c r="BG186" s="54" t="b">
        <v>1</v>
      </c>
      <c r="BH186" s="54" t="b">
        <v>0</v>
      </c>
      <c r="BK186" s="54" t="e">
        <f t="shared" ca="1" si="18"/>
        <v>#N/A</v>
      </c>
      <c r="BL186" s="54" t="e">
        <f t="shared" ca="1" si="19"/>
        <v>#N/A</v>
      </c>
      <c r="CN186" s="54" t="s">
        <v>693</v>
      </c>
    </row>
    <row r="187" spans="1:92">
      <c r="A187" s="68" t="s">
        <v>789</v>
      </c>
      <c r="B187" s="4"/>
      <c r="C187" s="4"/>
      <c r="D187" s="4"/>
      <c r="E187" s="190"/>
      <c r="F187" s="181"/>
      <c r="G187" s="183"/>
      <c r="H187" s="181"/>
      <c r="I187" s="183"/>
      <c r="J187" s="186"/>
      <c r="K187" s="187"/>
      <c r="L187" s="181"/>
      <c r="M187" s="182"/>
      <c r="N187" s="183"/>
      <c r="O187" s="181"/>
      <c r="P187" s="182"/>
      <c r="Q187" s="183"/>
      <c r="R187" s="181"/>
      <c r="S187" s="182"/>
      <c r="T187" s="183"/>
      <c r="AD187" s="54">
        <f>ROW()</f>
        <v>187</v>
      </c>
      <c r="BB187" s="54" t="s">
        <v>1089</v>
      </c>
      <c r="BC187" s="54" t="s">
        <v>348</v>
      </c>
      <c r="BD187" s="55" t="b">
        <v>1</v>
      </c>
      <c r="BE187" s="54" t="str">
        <f t="shared" si="20"/>
        <v>0</v>
      </c>
      <c r="BF187" s="54" t="str">
        <f t="shared" si="21"/>
        <v>0</v>
      </c>
      <c r="BG187" s="54" t="b">
        <v>1</v>
      </c>
      <c r="BH187" s="54" t="b">
        <v>0</v>
      </c>
      <c r="BK187" s="54" t="e">
        <f t="shared" ca="1" si="18"/>
        <v>#N/A</v>
      </c>
      <c r="BL187" s="54" t="e">
        <f t="shared" ca="1" si="19"/>
        <v>#N/A</v>
      </c>
      <c r="CN187" s="54" t="s">
        <v>667</v>
      </c>
    </row>
    <row r="188" spans="1:92">
      <c r="A188" s="68" t="s">
        <v>789</v>
      </c>
      <c r="B188" s="174" t="s">
        <v>1033</v>
      </c>
      <c r="C188" s="147"/>
      <c r="D188" s="147"/>
      <c r="E188" s="147"/>
      <c r="F188" s="110" t="str">
        <f>TEXT((_xlfn.NUMBERVALUE(F176)+_xlfn.NUMBERVALUE(F177))-_xlfn.NUMBERVALUE(F182),"0.00")</f>
        <v>0.00</v>
      </c>
      <c r="G188" s="111"/>
      <c r="H188" s="110" t="str">
        <f>TEXT((_xlfn.NUMBERVALUE(H176)+_xlfn.NUMBERVALUE(H177))-_xlfn.NUMBERVALUE(H182),"0.00")</f>
        <v>0.00</v>
      </c>
      <c r="I188" s="111"/>
      <c r="J188" s="110" t="str">
        <f>TEXT(SUM(_xlfn.NUMBERVALUE(F188)+_xlfn.NUMBERVALUE(H188)),"0.00")</f>
        <v>0.00</v>
      </c>
      <c r="K188" s="111"/>
      <c r="L188" s="110" t="str">
        <f>TEXT((_xlfn.NUMBERVALUE(L176)+_xlfn.NUMBERVALUE(L177))-_xlfn.NUMBERVALUE(L182),"0.00")</f>
        <v>0.00</v>
      </c>
      <c r="M188" s="162"/>
      <c r="N188" s="111"/>
      <c r="O188" s="110" t="str">
        <f>TEXT((_xlfn.NUMBERVALUE(O176)+_xlfn.NUMBERVALUE(O177))-_xlfn.NUMBERVALUE(O182),"0.00")</f>
        <v>0.00</v>
      </c>
      <c r="P188" s="162"/>
      <c r="Q188" s="111"/>
      <c r="R188" s="110"/>
      <c r="S188" s="162"/>
      <c r="T188" s="111"/>
      <c r="AD188" s="54">
        <f>ROW()</f>
        <v>188</v>
      </c>
      <c r="BB188" s="54" t="s">
        <v>1090</v>
      </c>
      <c r="BC188" s="54" t="s">
        <v>348</v>
      </c>
      <c r="BD188" s="55" t="b">
        <v>1</v>
      </c>
      <c r="BE188" s="54" t="str">
        <f t="shared" si="20"/>
        <v>0</v>
      </c>
      <c r="BF188" s="54" t="str">
        <f t="shared" si="21"/>
        <v>0</v>
      </c>
      <c r="BG188" s="54" t="b">
        <v>1</v>
      </c>
      <c r="BH188" s="54" t="b">
        <v>0</v>
      </c>
      <c r="BK188" s="54" t="e">
        <f t="shared" ca="1" si="18"/>
        <v>#N/A</v>
      </c>
      <c r="BL188" s="54" t="e">
        <f t="shared" ca="1" si="19"/>
        <v>#N/A</v>
      </c>
      <c r="CN188" s="54" t="s">
        <v>662</v>
      </c>
    </row>
    <row r="189" spans="1:92">
      <c r="A189" s="68" t="s">
        <v>789</v>
      </c>
      <c r="AD189" s="54">
        <f>ROW()</f>
        <v>189</v>
      </c>
      <c r="BB189" s="54" t="s">
        <v>1091</v>
      </c>
      <c r="BC189" s="54" t="s">
        <v>348</v>
      </c>
      <c r="BD189" s="55" t="b">
        <v>1</v>
      </c>
      <c r="BE189" s="54" t="str">
        <f t="shared" si="20"/>
        <v>0</v>
      </c>
      <c r="BF189" s="54" t="str">
        <f t="shared" si="21"/>
        <v>0</v>
      </c>
      <c r="BG189" s="54" t="b">
        <v>1</v>
      </c>
      <c r="BH189" s="54" t="b">
        <v>0</v>
      </c>
      <c r="BK189" s="54" t="e">
        <f t="shared" ca="1" si="18"/>
        <v>#N/A</v>
      </c>
      <c r="BL189" s="54" t="e">
        <f t="shared" ca="1" si="19"/>
        <v>#N/A</v>
      </c>
      <c r="CN189" s="54" t="s">
        <v>649</v>
      </c>
    </row>
    <row r="190" spans="1:92">
      <c r="A190" s="68" t="s">
        <v>789</v>
      </c>
      <c r="B190" s="60" t="s">
        <v>1092</v>
      </c>
      <c r="N190" s="4"/>
      <c r="O190" s="3"/>
      <c r="P190" s="2"/>
      <c r="AD190" s="54">
        <f>ROW()</f>
        <v>190</v>
      </c>
      <c r="BB190" s="54" t="s">
        <v>1093</v>
      </c>
      <c r="BC190" s="54" t="s">
        <v>348</v>
      </c>
      <c r="BD190" s="55" t="b">
        <v>1</v>
      </c>
      <c r="BE190" s="54" t="str">
        <f t="shared" si="20"/>
        <v>503037872.00</v>
      </c>
      <c r="BF190" s="54" t="str">
        <f t="shared" si="21"/>
        <v>503037872.00</v>
      </c>
      <c r="BG190" s="54" t="b">
        <v>0</v>
      </c>
      <c r="BH190" s="54" t="b">
        <v>0</v>
      </c>
      <c r="BK190" s="54" t="e">
        <f t="shared" ca="1" si="18"/>
        <v>#N/A</v>
      </c>
      <c r="BL190" s="54" t="e">
        <f t="shared" ca="1" si="19"/>
        <v>#N/A</v>
      </c>
      <c r="CN190" s="54" t="s">
        <v>644</v>
      </c>
    </row>
    <row r="191" spans="1:92">
      <c r="A191" s="68" t="s">
        <v>789</v>
      </c>
      <c r="AD191" s="54">
        <f>ROW()</f>
        <v>191</v>
      </c>
      <c r="BB191" s="54" t="s">
        <v>1094</v>
      </c>
      <c r="BC191" s="54" t="s">
        <v>461</v>
      </c>
      <c r="BD191" s="55" t="b">
        <v>0</v>
      </c>
      <c r="BE191" s="54" t="s">
        <v>1032</v>
      </c>
      <c r="BF191" s="54" t="s">
        <v>1032</v>
      </c>
      <c r="BG191" s="54" t="b">
        <v>0</v>
      </c>
      <c r="BH191" s="54" t="b">
        <v>0</v>
      </c>
      <c r="BK191" s="54" t="s">
        <v>463</v>
      </c>
      <c r="BL191" s="54" t="s">
        <v>463</v>
      </c>
      <c r="CN191" s="54" t="s">
        <v>636</v>
      </c>
    </row>
    <row r="192" spans="1:92">
      <c r="A192" s="68" t="s">
        <v>789</v>
      </c>
      <c r="B192" s="60" t="s">
        <v>1095</v>
      </c>
      <c r="N192" s="135" t="s">
        <v>976</v>
      </c>
      <c r="O192" s="136"/>
      <c r="P192" s="137"/>
      <c r="AD192" s="54">
        <f>ROW()</f>
        <v>192</v>
      </c>
      <c r="BB192" s="54" t="s">
        <v>1097</v>
      </c>
      <c r="BC192" s="54" t="s">
        <v>461</v>
      </c>
      <c r="BD192" s="55" t="b">
        <v>0</v>
      </c>
      <c r="BE192" s="54" t="s">
        <v>1098</v>
      </c>
      <c r="BF192" s="54" t="s">
        <v>1098</v>
      </c>
      <c r="BG192" s="54" t="b">
        <v>0</v>
      </c>
      <c r="BH192" s="54" t="b">
        <v>0</v>
      </c>
      <c r="BK192" s="54" t="s">
        <v>463</v>
      </c>
      <c r="BL192" s="54" t="s">
        <v>463</v>
      </c>
      <c r="CN192" s="54" t="s">
        <v>611</v>
      </c>
    </row>
    <row r="193" spans="1:92" hidden="1">
      <c r="A193" s="68" t="s">
        <v>789</v>
      </c>
      <c r="AD193" s="54">
        <f>ROW()</f>
        <v>193</v>
      </c>
      <c r="BB193" s="54" t="s">
        <v>1100</v>
      </c>
      <c r="BC193" s="54" t="s">
        <v>461</v>
      </c>
      <c r="BD193" s="55" t="b">
        <v>0</v>
      </c>
      <c r="BE193" s="54" t="s">
        <v>684</v>
      </c>
      <c r="BF193" s="54" t="s">
        <v>684</v>
      </c>
      <c r="BG193" s="54" t="b">
        <v>0</v>
      </c>
      <c r="BH193" s="54" t="b">
        <v>0</v>
      </c>
      <c r="BK193" s="54" t="s">
        <v>463</v>
      </c>
      <c r="BL193" s="54" t="s">
        <v>463</v>
      </c>
      <c r="CN193" s="54" t="s">
        <v>610</v>
      </c>
    </row>
    <row r="194" spans="1:92" hidden="1">
      <c r="A194" s="68" t="s">
        <v>789</v>
      </c>
      <c r="B194" s="116" t="s">
        <v>838</v>
      </c>
      <c r="C194" s="117"/>
      <c r="D194" s="118"/>
      <c r="E194" s="155" t="s">
        <v>1101</v>
      </c>
      <c r="F194" s="155"/>
      <c r="G194" s="155"/>
      <c r="H194" s="155"/>
      <c r="I194" s="155"/>
      <c r="J194" s="155"/>
      <c r="K194" s="155" t="s">
        <v>1102</v>
      </c>
      <c r="L194" s="155"/>
      <c r="M194" s="155"/>
      <c r="N194" s="155"/>
      <c r="O194" s="155"/>
      <c r="P194" s="155"/>
      <c r="AD194" s="54">
        <f>ROW()</f>
        <v>194</v>
      </c>
      <c r="BB194" s="54" t="s">
        <v>1103</v>
      </c>
      <c r="BC194" s="54" t="s">
        <v>348</v>
      </c>
      <c r="BD194" s="55" t="b">
        <v>1</v>
      </c>
      <c r="BE194" s="54" t="str">
        <f>K288</f>
        <v>40.85</v>
      </c>
      <c r="BF194" s="54" t="str">
        <f>""&amp;K288</f>
        <v>40.85</v>
      </c>
      <c r="BG194" s="54" t="b">
        <v>0</v>
      </c>
      <c r="BH194" s="54" t="b">
        <v>0</v>
      </c>
      <c r="BK194" s="54" t="e">
        <f t="shared" ref="BK194:BK208" ca="1" si="22">_xlfn.FORMULATEXT(BE194)</f>
        <v>#N/A</v>
      </c>
      <c r="BL194" s="54" t="e">
        <f t="shared" ref="BL194:BL208" ca="1" si="23">_xlfn.FORMULATEXT(BE194)</f>
        <v>#N/A</v>
      </c>
      <c r="CN194" s="54" t="s">
        <v>603</v>
      </c>
    </row>
    <row r="195" spans="1:92" hidden="1">
      <c r="A195" s="68" t="s">
        <v>789</v>
      </c>
      <c r="B195" s="175"/>
      <c r="C195" s="176"/>
      <c r="D195" s="177"/>
      <c r="E195" s="138" t="s">
        <v>918</v>
      </c>
      <c r="F195" s="138"/>
      <c r="G195" s="138"/>
      <c r="H195" s="138" t="s">
        <v>1104</v>
      </c>
      <c r="I195" s="138"/>
      <c r="J195" s="138"/>
      <c r="K195" s="138" t="s">
        <v>918</v>
      </c>
      <c r="L195" s="138"/>
      <c r="M195" s="138"/>
      <c r="N195" s="138" t="s">
        <v>1104</v>
      </c>
      <c r="O195" s="138"/>
      <c r="P195" s="138"/>
      <c r="AD195" s="54">
        <f>ROW()</f>
        <v>195</v>
      </c>
      <c r="BB195" s="54" t="s">
        <v>1105</v>
      </c>
      <c r="BC195" s="54" t="s">
        <v>348</v>
      </c>
      <c r="BD195" s="55" t="b">
        <v>1</v>
      </c>
      <c r="BE195" s="54" t="str">
        <f>K289</f>
        <v>0.00</v>
      </c>
      <c r="BF195" s="54" t="str">
        <f>""&amp;K289</f>
        <v>0.00</v>
      </c>
      <c r="BG195" s="54" t="b">
        <v>0</v>
      </c>
      <c r="BH195" s="54" t="b">
        <v>0</v>
      </c>
      <c r="BK195" s="54" t="e">
        <f t="shared" ca="1" si="22"/>
        <v>#N/A</v>
      </c>
      <c r="BL195" s="54" t="e">
        <f t="shared" ca="1" si="23"/>
        <v>#N/A</v>
      </c>
      <c r="CN195" s="54" t="s">
        <v>602</v>
      </c>
    </row>
    <row r="196" spans="1:92" hidden="1">
      <c r="A196" s="68" t="s">
        <v>789</v>
      </c>
      <c r="B196" s="129"/>
      <c r="C196" s="130"/>
      <c r="D196" s="131"/>
      <c r="E196" s="159"/>
      <c r="F196" s="160"/>
      <c r="G196" s="161"/>
      <c r="H196" s="159"/>
      <c r="I196" s="160"/>
      <c r="J196" s="161"/>
      <c r="K196" s="159"/>
      <c r="L196" s="160"/>
      <c r="M196" s="161"/>
      <c r="N196" s="159"/>
      <c r="O196" s="160"/>
      <c r="P196" s="161"/>
      <c r="AD196" s="54">
        <f>ROW()</f>
        <v>196</v>
      </c>
      <c r="BB196" s="54" t="s">
        <v>1107</v>
      </c>
      <c r="BC196" s="54" t="s">
        <v>348</v>
      </c>
      <c r="BD196" s="55" t="b">
        <v>1</v>
      </c>
      <c r="BE196" s="54" t="str">
        <f>K290</f>
        <v>0.00</v>
      </c>
      <c r="BF196" s="54" t="str">
        <f>""&amp;K290</f>
        <v>0.00</v>
      </c>
      <c r="BG196" s="54" t="b">
        <v>0</v>
      </c>
      <c r="BH196" s="54" t="b">
        <v>0</v>
      </c>
      <c r="BK196" s="54" t="e">
        <f t="shared" ca="1" si="22"/>
        <v>#N/A</v>
      </c>
      <c r="BL196" s="54" t="e">
        <f t="shared" ca="1" si="23"/>
        <v>#N/A</v>
      </c>
      <c r="CN196" s="54" t="s">
        <v>598</v>
      </c>
    </row>
    <row r="197" spans="1:92">
      <c r="A197" s="68" t="s">
        <v>789</v>
      </c>
      <c r="AD197" s="54">
        <f>ROW()</f>
        <v>197</v>
      </c>
      <c r="BB197" s="54" t="s">
        <v>1108</v>
      </c>
      <c r="BC197" s="54" t="s">
        <v>348</v>
      </c>
      <c r="BD197" s="55" t="b">
        <v>1</v>
      </c>
      <c r="BE197" s="54" t="str">
        <f t="shared" ref="BE197:BE208" si="24">K292</f>
        <v>0.00</v>
      </c>
      <c r="BF197" s="54" t="str">
        <f t="shared" ref="BF197:BF208" si="25">""&amp;K292</f>
        <v>0.00</v>
      </c>
      <c r="BG197" s="54" t="b">
        <v>0</v>
      </c>
      <c r="BH197" s="54" t="b">
        <v>0</v>
      </c>
      <c r="BK197" s="54" t="e">
        <f t="shared" ca="1" si="22"/>
        <v>#N/A</v>
      </c>
      <c r="BL197" s="54" t="e">
        <f t="shared" ca="1" si="23"/>
        <v>#N/A</v>
      </c>
      <c r="CN197" s="54" t="s">
        <v>591</v>
      </c>
    </row>
    <row r="198" spans="1:92">
      <c r="B198" s="78" t="s">
        <v>1109</v>
      </c>
      <c r="AD198" s="54">
        <f>ROW()</f>
        <v>198</v>
      </c>
      <c r="BB198" s="54" t="s">
        <v>1110</v>
      </c>
      <c r="BC198" s="54" t="s">
        <v>348</v>
      </c>
      <c r="BD198" s="55" t="b">
        <v>1</v>
      </c>
      <c r="BE198" s="54" t="str">
        <f t="shared" si="24"/>
        <v>0.00</v>
      </c>
      <c r="BF198" s="54" t="str">
        <f t="shared" si="25"/>
        <v>0.00</v>
      </c>
      <c r="BG198" s="54" t="b">
        <v>0</v>
      </c>
      <c r="BH198" s="54" t="b">
        <v>0</v>
      </c>
      <c r="BK198" s="54" t="e">
        <f t="shared" ca="1" si="22"/>
        <v>#N/A</v>
      </c>
      <c r="BL198" s="54" t="e">
        <f t="shared" ca="1" si="23"/>
        <v>#N/A</v>
      </c>
      <c r="CN198" s="54" t="s">
        <v>462</v>
      </c>
    </row>
    <row r="199" spans="1:92">
      <c r="AD199" s="54">
        <f>ROW()</f>
        <v>199</v>
      </c>
      <c r="BB199" s="54" t="s">
        <v>1111</v>
      </c>
      <c r="BC199" s="54" t="s">
        <v>348</v>
      </c>
      <c r="BD199" s="55" t="b">
        <v>1</v>
      </c>
      <c r="BE199" s="54" t="str">
        <f t="shared" si="24"/>
        <v>0.00</v>
      </c>
      <c r="BF199" s="54" t="str">
        <f t="shared" si="25"/>
        <v>0.00</v>
      </c>
      <c r="BG199" s="54" t="b">
        <v>0</v>
      </c>
      <c r="BH199" s="54" t="b">
        <v>0</v>
      </c>
      <c r="BK199" s="54" t="e">
        <f t="shared" ca="1" si="22"/>
        <v>#N/A</v>
      </c>
      <c r="BL199" s="54" t="e">
        <f t="shared" ca="1" si="23"/>
        <v>#N/A</v>
      </c>
      <c r="CN199" s="54" t="s">
        <v>1583</v>
      </c>
    </row>
    <row r="200" spans="1:92">
      <c r="B200" s="68"/>
      <c r="AA200" s="91">
        <v>2</v>
      </c>
      <c r="AB200" s="54">
        <f>IF(AC200="N",1,2)</f>
        <v>2</v>
      </c>
      <c r="AC200" s="54" t="s">
        <v>542</v>
      </c>
      <c r="AD200" s="54">
        <f>ROW()</f>
        <v>200</v>
      </c>
      <c r="BB200" s="54" t="s">
        <v>1113</v>
      </c>
      <c r="BC200" s="54" t="s">
        <v>348</v>
      </c>
      <c r="BD200" s="55" t="b">
        <v>1</v>
      </c>
      <c r="BE200" s="54" t="str">
        <f t="shared" si="24"/>
        <v>0.00</v>
      </c>
      <c r="BF200" s="54" t="str">
        <f t="shared" si="25"/>
        <v>0.00</v>
      </c>
      <c r="BG200" s="54" t="b">
        <v>0</v>
      </c>
      <c r="BH200" s="54" t="b">
        <v>0</v>
      </c>
      <c r="BK200" s="54" t="e">
        <f t="shared" ca="1" si="22"/>
        <v>#N/A</v>
      </c>
      <c r="BL200" s="54" t="e">
        <f t="shared" ca="1" si="23"/>
        <v>#N/A</v>
      </c>
      <c r="CN200" s="54" t="s">
        <v>1582</v>
      </c>
    </row>
    <row r="201" spans="1:92" hidden="1">
      <c r="A201" s="68" t="s">
        <v>789</v>
      </c>
      <c r="AD201" s="54">
        <f>ROW()</f>
        <v>201</v>
      </c>
      <c r="BB201" s="54" t="s">
        <v>1115</v>
      </c>
      <c r="BC201" s="54" t="s">
        <v>348</v>
      </c>
      <c r="BD201" s="55" t="b">
        <v>1</v>
      </c>
      <c r="BE201" s="54" t="str">
        <f t="shared" si="24"/>
        <v>0.00</v>
      </c>
      <c r="BF201" s="54" t="str">
        <f t="shared" si="25"/>
        <v>0.00</v>
      </c>
      <c r="BG201" s="54" t="b">
        <v>0</v>
      </c>
      <c r="BH201" s="54" t="b">
        <v>0</v>
      </c>
      <c r="BK201" s="54" t="e">
        <f t="shared" ca="1" si="22"/>
        <v>#N/A</v>
      </c>
      <c r="BL201" s="54" t="e">
        <f t="shared" ca="1" si="23"/>
        <v>#N/A</v>
      </c>
      <c r="CN201" s="54" t="s">
        <v>1581</v>
      </c>
    </row>
    <row r="202" spans="1:92" hidden="1">
      <c r="A202" s="68" t="s">
        <v>789</v>
      </c>
      <c r="B202" s="68" t="s">
        <v>1116</v>
      </c>
      <c r="N202" s="159"/>
      <c r="O202" s="160"/>
      <c r="P202" s="161"/>
      <c r="AD202" s="54">
        <f>ROW()</f>
        <v>202</v>
      </c>
      <c r="BB202" s="54" t="s">
        <v>1117</v>
      </c>
      <c r="BC202" s="54" t="s">
        <v>348</v>
      </c>
      <c r="BD202" s="55" t="b">
        <v>1</v>
      </c>
      <c r="BE202" s="54" t="str">
        <f t="shared" si="24"/>
        <v>0.00</v>
      </c>
      <c r="BF202" s="54" t="str">
        <f t="shared" si="25"/>
        <v>0.00</v>
      </c>
      <c r="BG202" s="54" t="b">
        <v>0</v>
      </c>
      <c r="BH202" s="54" t="b">
        <v>0</v>
      </c>
      <c r="BK202" s="54" t="e">
        <f t="shared" ca="1" si="22"/>
        <v>#N/A</v>
      </c>
      <c r="BL202" s="54" t="e">
        <f t="shared" ca="1" si="23"/>
        <v>#N/A</v>
      </c>
      <c r="CN202" s="54" t="s">
        <v>1580</v>
      </c>
    </row>
    <row r="203" spans="1:92">
      <c r="AD203" s="54">
        <f>ROW()</f>
        <v>203</v>
      </c>
      <c r="BB203" s="54" t="s">
        <v>1118</v>
      </c>
      <c r="BC203" s="54" t="s">
        <v>348</v>
      </c>
      <c r="BD203" s="55" t="b">
        <v>1</v>
      </c>
      <c r="BE203" s="54" t="str">
        <f t="shared" si="24"/>
        <v>0.00</v>
      </c>
      <c r="BF203" s="54" t="str">
        <f t="shared" si="25"/>
        <v>0.00</v>
      </c>
      <c r="BG203" s="54" t="b">
        <v>0</v>
      </c>
      <c r="BH203" s="54" t="b">
        <v>0</v>
      </c>
      <c r="BK203" s="54" t="e">
        <f t="shared" ca="1" si="22"/>
        <v>#N/A</v>
      </c>
      <c r="BL203" s="54" t="e">
        <f t="shared" ca="1" si="23"/>
        <v>#N/A</v>
      </c>
      <c r="CN203" s="54" t="s">
        <v>1579</v>
      </c>
    </row>
    <row r="204" spans="1:92">
      <c r="B204" s="75" t="s">
        <v>1119</v>
      </c>
      <c r="AD204" s="54">
        <f>ROW()</f>
        <v>204</v>
      </c>
      <c r="BB204" s="54" t="s">
        <v>1120</v>
      </c>
      <c r="BC204" s="54" t="s">
        <v>348</v>
      </c>
      <c r="BD204" s="55" t="b">
        <v>1</v>
      </c>
      <c r="BE204" s="54" t="str">
        <f t="shared" si="24"/>
        <v>0.00</v>
      </c>
      <c r="BF204" s="54" t="str">
        <f t="shared" si="25"/>
        <v>0.00</v>
      </c>
      <c r="BG204" s="54" t="b">
        <v>0</v>
      </c>
      <c r="BH204" s="54" t="b">
        <v>0</v>
      </c>
      <c r="BK204" s="54" t="e">
        <f t="shared" ca="1" si="22"/>
        <v>#N/A</v>
      </c>
      <c r="BL204" s="54" t="e">
        <f t="shared" ca="1" si="23"/>
        <v>#N/A</v>
      </c>
      <c r="CN204" s="54" t="s">
        <v>1569</v>
      </c>
    </row>
    <row r="205" spans="1:92">
      <c r="AD205" s="54">
        <f>ROW()</f>
        <v>205</v>
      </c>
      <c r="BB205" s="54" t="s">
        <v>1121</v>
      </c>
      <c r="BC205" s="54" t="s">
        <v>348</v>
      </c>
      <c r="BD205" s="55" t="b">
        <v>1</v>
      </c>
      <c r="BE205" s="54" t="str">
        <f t="shared" si="24"/>
        <v>0.00</v>
      </c>
      <c r="BF205" s="54" t="str">
        <f t="shared" si="25"/>
        <v>0.00</v>
      </c>
      <c r="BG205" s="54" t="b">
        <v>0</v>
      </c>
      <c r="BH205" s="54" t="b">
        <v>0</v>
      </c>
      <c r="BK205" s="54" t="e">
        <f t="shared" ca="1" si="22"/>
        <v>#N/A</v>
      </c>
      <c r="BL205" s="54" t="e">
        <f t="shared" ca="1" si="23"/>
        <v>#N/A</v>
      </c>
      <c r="CN205" s="54" t="s">
        <v>1568</v>
      </c>
    </row>
    <row r="206" spans="1:92">
      <c r="B206" s="58" t="s">
        <v>1122</v>
      </c>
      <c r="AD206" s="54">
        <f>ROW()</f>
        <v>206</v>
      </c>
      <c r="BB206" s="54" t="s">
        <v>1123</v>
      </c>
      <c r="BC206" s="54" t="s">
        <v>348</v>
      </c>
      <c r="BD206" s="55" t="b">
        <v>1</v>
      </c>
      <c r="BE206" s="54" t="str">
        <f t="shared" si="24"/>
        <v>0.00</v>
      </c>
      <c r="BF206" s="54" t="str">
        <f t="shared" si="25"/>
        <v>0.00</v>
      </c>
      <c r="BG206" s="54" t="b">
        <v>0</v>
      </c>
      <c r="BH206" s="54" t="b">
        <v>0</v>
      </c>
      <c r="BK206" s="54" t="e">
        <f t="shared" ca="1" si="22"/>
        <v>#N/A</v>
      </c>
      <c r="BL206" s="54" t="e">
        <f t="shared" ca="1" si="23"/>
        <v>#N/A</v>
      </c>
      <c r="CN206" s="54" t="s">
        <v>1567</v>
      </c>
    </row>
    <row r="207" spans="1:92">
      <c r="AD207" s="54">
        <f>ROW()</f>
        <v>207</v>
      </c>
      <c r="BB207" s="54" t="s">
        <v>1124</v>
      </c>
      <c r="BC207" s="54" t="s">
        <v>348</v>
      </c>
      <c r="BD207" s="55" t="b">
        <v>1</v>
      </c>
      <c r="BE207" s="54" t="str">
        <f t="shared" si="24"/>
        <v>0.00</v>
      </c>
      <c r="BF207" s="54" t="str">
        <f t="shared" si="25"/>
        <v>0.00</v>
      </c>
      <c r="BG207" s="54" t="b">
        <v>0</v>
      </c>
      <c r="BH207" s="54" t="b">
        <v>0</v>
      </c>
      <c r="BK207" s="54" t="e">
        <f t="shared" ca="1" si="22"/>
        <v>#N/A</v>
      </c>
      <c r="BL207" s="54" t="e">
        <f t="shared" ca="1" si="23"/>
        <v>#N/A</v>
      </c>
      <c r="CN207" s="54" t="s">
        <v>1566</v>
      </c>
    </row>
    <row r="208" spans="1:92">
      <c r="B208" s="68" t="s">
        <v>1125</v>
      </c>
      <c r="N208" s="135" t="s">
        <v>976</v>
      </c>
      <c r="O208" s="136"/>
      <c r="P208" s="137"/>
      <c r="AD208" s="54">
        <f>ROW()</f>
        <v>208</v>
      </c>
      <c r="BB208" s="54" t="s">
        <v>1127</v>
      </c>
      <c r="BC208" s="54" t="s">
        <v>348</v>
      </c>
      <c r="BD208" s="55" t="b">
        <v>1</v>
      </c>
      <c r="BE208" s="54" t="str">
        <f t="shared" si="24"/>
        <v>40.85</v>
      </c>
      <c r="BF208" s="54" t="str">
        <f t="shared" si="25"/>
        <v>40.85</v>
      </c>
      <c r="BG208" s="54" t="b">
        <v>0</v>
      </c>
      <c r="BH208" s="54" t="b">
        <v>0</v>
      </c>
      <c r="BK208" s="54" t="e">
        <f t="shared" ca="1" si="22"/>
        <v>#N/A</v>
      </c>
      <c r="BL208" s="54" t="e">
        <f t="shared" ca="1" si="23"/>
        <v>#N/A</v>
      </c>
      <c r="CN208" s="54" t="s">
        <v>1565</v>
      </c>
    </row>
    <row r="209" spans="1:92" hidden="1">
      <c r="A209" s="68" t="s">
        <v>789</v>
      </c>
      <c r="AD209" s="54">
        <f>ROW()</f>
        <v>209</v>
      </c>
      <c r="BB209" s="54" t="s">
        <v>1129</v>
      </c>
      <c r="BC209" s="54" t="s">
        <v>461</v>
      </c>
      <c r="BD209" s="55" t="b">
        <v>0</v>
      </c>
      <c r="BE209" s="54" t="s">
        <v>1032</v>
      </c>
      <c r="BF209" s="54" t="s">
        <v>1032</v>
      </c>
      <c r="BG209" s="54" t="b">
        <v>0</v>
      </c>
      <c r="BH209" s="54" t="b">
        <v>0</v>
      </c>
      <c r="BK209" s="54" t="s">
        <v>463</v>
      </c>
      <c r="BL209" s="54" t="s">
        <v>463</v>
      </c>
      <c r="CN209" s="54" t="s">
        <v>1555</v>
      </c>
    </row>
    <row r="210" spans="1:92" ht="28.5" hidden="1" customHeight="1">
      <c r="A210" s="68" t="s">
        <v>789</v>
      </c>
      <c r="B210" s="106" t="s">
        <v>1130</v>
      </c>
      <c r="C210" s="106"/>
      <c r="D210" s="106"/>
      <c r="E210" s="106"/>
      <c r="F210" s="106"/>
      <c r="G210" s="106" t="s">
        <v>1131</v>
      </c>
      <c r="H210" s="106"/>
      <c r="I210" s="106"/>
      <c r="J210" s="106" t="s">
        <v>1132</v>
      </c>
      <c r="K210" s="106"/>
      <c r="L210" s="106"/>
      <c r="M210" s="112" t="s">
        <v>1133</v>
      </c>
      <c r="N210" s="112"/>
      <c r="O210" s="112"/>
      <c r="P210" s="112"/>
      <c r="AD210" s="54">
        <f>ROW()</f>
        <v>210</v>
      </c>
      <c r="BB210" s="54" t="s">
        <v>1134</v>
      </c>
      <c r="BC210" s="54" t="s">
        <v>461</v>
      </c>
      <c r="BD210" s="55" t="b">
        <v>0</v>
      </c>
      <c r="BE210" s="54" t="s">
        <v>918</v>
      </c>
      <c r="BF210" s="54" t="s">
        <v>918</v>
      </c>
      <c r="BG210" s="54" t="b">
        <v>0</v>
      </c>
      <c r="BH210" s="54" t="b">
        <v>0</v>
      </c>
      <c r="BK210" s="54" t="s">
        <v>463</v>
      </c>
      <c r="BL210" s="54" t="s">
        <v>463</v>
      </c>
      <c r="CN210" s="54" t="s">
        <v>1554</v>
      </c>
    </row>
    <row r="211" spans="1:92" hidden="1">
      <c r="A211" s="68" t="s">
        <v>789</v>
      </c>
      <c r="B211" s="129"/>
      <c r="C211" s="130"/>
      <c r="D211" s="130"/>
      <c r="E211" s="130"/>
      <c r="F211" s="131"/>
      <c r="G211" s="159"/>
      <c r="H211" s="160"/>
      <c r="I211" s="161"/>
      <c r="J211" s="159"/>
      <c r="K211" s="160"/>
      <c r="L211" s="161"/>
      <c r="M211" s="110"/>
      <c r="N211" s="162"/>
      <c r="O211" s="162"/>
      <c r="P211" s="111"/>
      <c r="AD211" s="54">
        <f>ROW()</f>
        <v>211</v>
      </c>
      <c r="BB211" s="54" t="s">
        <v>1136</v>
      </c>
      <c r="BC211" s="54" t="s">
        <v>461</v>
      </c>
      <c r="BD211" s="55" t="b">
        <v>0</v>
      </c>
      <c r="BE211" s="54" t="s">
        <v>1137</v>
      </c>
      <c r="BF211" s="54" t="s">
        <v>1137</v>
      </c>
      <c r="BG211" s="54" t="b">
        <v>0</v>
      </c>
      <c r="BH211" s="54" t="b">
        <v>0</v>
      </c>
      <c r="BK211" s="54" t="s">
        <v>463</v>
      </c>
      <c r="BL211" s="54" t="s">
        <v>463</v>
      </c>
      <c r="CN211" s="54" t="s">
        <v>1553</v>
      </c>
    </row>
    <row r="212" spans="1:92" hidden="1">
      <c r="A212" s="68" t="s">
        <v>789</v>
      </c>
      <c r="B212" s="174" t="s">
        <v>923</v>
      </c>
      <c r="C212" s="174"/>
      <c r="D212" s="174"/>
      <c r="E212" s="174"/>
      <c r="F212" s="174"/>
      <c r="G212" s="110" t="str">
        <f>TEXT(SUMPRODUCT((G211:G211)*1),"0.00")</f>
        <v>0.00</v>
      </c>
      <c r="H212" s="162"/>
      <c r="I212" s="111"/>
      <c r="J212" s="110" t="str">
        <f>TEXT(SUMPRODUCT((J211:J211)*1),"0.00")</f>
        <v>0.00</v>
      </c>
      <c r="K212" s="162"/>
      <c r="L212" s="111"/>
      <c r="M212" s="110" t="str">
        <f>TEXT(SUMPRODUCT((M211:M211)*1),"0.00")</f>
        <v>0.00</v>
      </c>
      <c r="N212" s="162"/>
      <c r="O212" s="162"/>
      <c r="P212" s="111"/>
      <c r="AD212" s="54">
        <f>ROW()</f>
        <v>212</v>
      </c>
      <c r="BB212" s="54" t="s">
        <v>1141</v>
      </c>
      <c r="BC212" s="54" t="s">
        <v>348</v>
      </c>
      <c r="BD212" s="55" t="b">
        <v>1</v>
      </c>
      <c r="BE212" s="54" t="str">
        <f>M288</f>
        <v>0</v>
      </c>
      <c r="BF212" s="54" t="str">
        <f>""&amp;M288</f>
        <v>0</v>
      </c>
      <c r="BG212" s="54" t="b">
        <v>1</v>
      </c>
      <c r="BH212" s="54" t="b">
        <v>0</v>
      </c>
      <c r="BK212" s="54" t="e">
        <f t="shared" ref="BK212:BK226" ca="1" si="26">_xlfn.FORMULATEXT(BE212)</f>
        <v>#N/A</v>
      </c>
      <c r="BL212" s="54" t="e">
        <f t="shared" ref="BL212:BL226" ca="1" si="27">_xlfn.FORMULATEXT(BE212)</f>
        <v>#N/A</v>
      </c>
      <c r="CN212" s="54" t="s">
        <v>1552</v>
      </c>
    </row>
    <row r="213" spans="1:92" ht="12.5" hidden="1" customHeight="1">
      <c r="A213" s="68" t="s">
        <v>789</v>
      </c>
      <c r="AD213" s="54">
        <f>ROW()</f>
        <v>213</v>
      </c>
      <c r="BB213" s="54" t="s">
        <v>1142</v>
      </c>
      <c r="BC213" s="54" t="s">
        <v>348</v>
      </c>
      <c r="BD213" s="55" t="b">
        <v>1</v>
      </c>
      <c r="BE213" s="54" t="str">
        <f>M289</f>
        <v>0</v>
      </c>
      <c r="BF213" s="54" t="str">
        <f>""&amp;M289</f>
        <v>0</v>
      </c>
      <c r="BG213" s="54" t="b">
        <v>1</v>
      </c>
      <c r="BH213" s="54" t="b">
        <v>0</v>
      </c>
      <c r="BK213" s="54" t="e">
        <f t="shared" ca="1" si="26"/>
        <v>#N/A</v>
      </c>
      <c r="BL213" s="54" t="e">
        <f t="shared" ca="1" si="27"/>
        <v>#N/A</v>
      </c>
      <c r="CN213" s="54" t="s">
        <v>1551</v>
      </c>
    </row>
    <row r="214" spans="1:92" ht="29.5" hidden="1" customHeight="1">
      <c r="A214" s="68" t="s">
        <v>789</v>
      </c>
      <c r="B214" s="106" t="s">
        <v>1130</v>
      </c>
      <c r="C214" s="106"/>
      <c r="D214" s="106"/>
      <c r="E214" s="106"/>
      <c r="F214" s="106"/>
      <c r="G214" s="173" t="s">
        <v>1143</v>
      </c>
      <c r="H214" s="173"/>
      <c r="I214" s="173"/>
      <c r="J214" s="106" t="s">
        <v>938</v>
      </c>
      <c r="K214" s="106"/>
      <c r="L214" s="106"/>
      <c r="M214" s="106" t="s">
        <v>1005</v>
      </c>
      <c r="N214" s="106"/>
      <c r="O214" s="106"/>
      <c r="P214" s="163" t="s">
        <v>1144</v>
      </c>
      <c r="Q214" s="163"/>
      <c r="R214" s="163"/>
      <c r="AD214" s="54">
        <f>ROW()</f>
        <v>214</v>
      </c>
      <c r="BB214" s="54" t="s">
        <v>1145</v>
      </c>
      <c r="BC214" s="54" t="s">
        <v>348</v>
      </c>
      <c r="BD214" s="55" t="b">
        <v>1</v>
      </c>
      <c r="BE214" s="54" t="str">
        <f>M290</f>
        <v>0</v>
      </c>
      <c r="BF214" s="54" t="str">
        <f>""&amp;M290</f>
        <v>0</v>
      </c>
      <c r="BG214" s="54" t="b">
        <v>1</v>
      </c>
      <c r="BH214" s="54" t="b">
        <v>0</v>
      </c>
      <c r="BK214" s="54" t="e">
        <f t="shared" ca="1" si="26"/>
        <v>#N/A</v>
      </c>
      <c r="BL214" s="54" t="e">
        <f t="shared" ca="1" si="27"/>
        <v>#N/A</v>
      </c>
      <c r="CN214" s="54" t="s">
        <v>1240</v>
      </c>
    </row>
    <row r="215" spans="1:92" hidden="1">
      <c r="A215" s="68" t="s">
        <v>789</v>
      </c>
      <c r="B215" s="129"/>
      <c r="C215" s="130"/>
      <c r="D215" s="130"/>
      <c r="E215" s="130"/>
      <c r="F215" s="131"/>
      <c r="G215" s="159"/>
      <c r="H215" s="160"/>
      <c r="I215" s="161"/>
      <c r="J215" s="159"/>
      <c r="K215" s="160"/>
      <c r="L215" s="161"/>
      <c r="M215" s="159"/>
      <c r="N215" s="160"/>
      <c r="O215" s="161"/>
      <c r="P215" s="110"/>
      <c r="Q215" s="162"/>
      <c r="R215" s="111"/>
      <c r="AD215" s="54">
        <f>ROW()</f>
        <v>215</v>
      </c>
      <c r="BB215" s="54" t="s">
        <v>1148</v>
      </c>
      <c r="BC215" s="54" t="s">
        <v>348</v>
      </c>
      <c r="BD215" s="55" t="b">
        <v>1</v>
      </c>
      <c r="BE215" s="54" t="str">
        <f t="shared" ref="BE215:BE226" si="28">M292</f>
        <v>0</v>
      </c>
      <c r="BF215" s="54" t="str">
        <f t="shared" ref="BF215:BF226" si="29">""&amp;M292</f>
        <v>0</v>
      </c>
      <c r="BG215" s="54" t="b">
        <v>1</v>
      </c>
      <c r="BH215" s="54" t="b">
        <v>0</v>
      </c>
      <c r="BK215" s="54" t="e">
        <f t="shared" ca="1" si="26"/>
        <v>#N/A</v>
      </c>
      <c r="BL215" s="54" t="e">
        <f t="shared" ca="1" si="27"/>
        <v>#N/A</v>
      </c>
      <c r="CN215" s="54" t="s">
        <v>1239</v>
      </c>
    </row>
    <row r="216" spans="1:92" hidden="1">
      <c r="A216" s="68" t="s">
        <v>789</v>
      </c>
      <c r="B216" s="254" t="s">
        <v>923</v>
      </c>
      <c r="C216" s="254"/>
      <c r="D216" s="254"/>
      <c r="E216" s="254"/>
      <c r="F216" s="254"/>
      <c r="G216" s="110" t="str">
        <f>TEXT(SUMPRODUCT((G215:G215)*1),"0.00")</f>
        <v>0.00</v>
      </c>
      <c r="H216" s="162"/>
      <c r="I216" s="111"/>
      <c r="J216" s="110" t="str">
        <f>TEXT(SUMPRODUCT((J215:J215)*1),"0.00")</f>
        <v>0.00</v>
      </c>
      <c r="K216" s="162"/>
      <c r="L216" s="111"/>
      <c r="M216" s="110" t="str">
        <f>TEXT(SUMPRODUCT((M215:M215)*1),"0.00")</f>
        <v>0.00</v>
      </c>
      <c r="N216" s="162"/>
      <c r="O216" s="111"/>
      <c r="P216" s="110" t="str">
        <f>TEXT(SUMPRODUCT((P215:P215)*1),"0.00")</f>
        <v>0.00</v>
      </c>
      <c r="Q216" s="162"/>
      <c r="R216" s="111"/>
      <c r="AD216" s="54">
        <f>ROW()</f>
        <v>216</v>
      </c>
      <c r="BB216" s="54" t="s">
        <v>1153</v>
      </c>
      <c r="BC216" s="54" t="s">
        <v>348</v>
      </c>
      <c r="BD216" s="55" t="b">
        <v>1</v>
      </c>
      <c r="BE216" s="54" t="str">
        <f t="shared" si="28"/>
        <v>0</v>
      </c>
      <c r="BF216" s="54" t="str">
        <f t="shared" si="29"/>
        <v>0</v>
      </c>
      <c r="BG216" s="54" t="b">
        <v>1</v>
      </c>
      <c r="BH216" s="54" t="b">
        <v>0</v>
      </c>
      <c r="BK216" s="54" t="e">
        <f t="shared" ca="1" si="26"/>
        <v>#N/A</v>
      </c>
      <c r="BL216" s="54" t="e">
        <f t="shared" ca="1" si="27"/>
        <v>#N/A</v>
      </c>
      <c r="CN216" s="54" t="s">
        <v>1238</v>
      </c>
    </row>
    <row r="217" spans="1:92" ht="17" customHeight="1">
      <c r="AD217" s="54">
        <f>ROW()</f>
        <v>217</v>
      </c>
      <c r="BB217" s="54" t="s">
        <v>1154</v>
      </c>
      <c r="BC217" s="54" t="s">
        <v>348</v>
      </c>
      <c r="BD217" s="55" t="b">
        <v>1</v>
      </c>
      <c r="BE217" s="54" t="str">
        <f t="shared" si="28"/>
        <v>0</v>
      </c>
      <c r="BF217" s="54" t="str">
        <f t="shared" si="29"/>
        <v>0</v>
      </c>
      <c r="BG217" s="54" t="b">
        <v>1</v>
      </c>
      <c r="BH217" s="54" t="b">
        <v>0</v>
      </c>
      <c r="BK217" s="54" t="e">
        <f t="shared" ca="1" si="26"/>
        <v>#N/A</v>
      </c>
      <c r="BL217" s="54" t="e">
        <f t="shared" ca="1" si="27"/>
        <v>#N/A</v>
      </c>
      <c r="CN217" s="54" t="s">
        <v>1223</v>
      </c>
    </row>
    <row r="218" spans="1:92">
      <c r="B218" s="58" t="s">
        <v>1155</v>
      </c>
      <c r="AD218" s="54">
        <f>ROW()</f>
        <v>218</v>
      </c>
      <c r="BB218" s="54" t="s">
        <v>1156</v>
      </c>
      <c r="BC218" s="54" t="s">
        <v>348</v>
      </c>
      <c r="BD218" s="55" t="b">
        <v>1</v>
      </c>
      <c r="BE218" s="54" t="str">
        <f t="shared" si="28"/>
        <v>0</v>
      </c>
      <c r="BF218" s="54" t="str">
        <f t="shared" si="29"/>
        <v>0</v>
      </c>
      <c r="BG218" s="54" t="b">
        <v>1</v>
      </c>
      <c r="BH218" s="54" t="b">
        <v>0</v>
      </c>
      <c r="BK218" s="54" t="e">
        <f t="shared" ca="1" si="26"/>
        <v>#N/A</v>
      </c>
      <c r="BL218" s="54" t="e">
        <f t="shared" ca="1" si="27"/>
        <v>#N/A</v>
      </c>
      <c r="CN218" s="54" t="s">
        <v>1222</v>
      </c>
    </row>
    <row r="219" spans="1:92">
      <c r="AD219" s="54">
        <f>ROW()</f>
        <v>219</v>
      </c>
      <c r="BB219" s="54" t="s">
        <v>1157</v>
      </c>
      <c r="BC219" s="54" t="s">
        <v>348</v>
      </c>
      <c r="BD219" s="55" t="b">
        <v>1</v>
      </c>
      <c r="BE219" s="54" t="str">
        <f t="shared" si="28"/>
        <v>0</v>
      </c>
      <c r="BF219" s="54" t="str">
        <f t="shared" si="29"/>
        <v>0</v>
      </c>
      <c r="BG219" s="54" t="b">
        <v>1</v>
      </c>
      <c r="BH219" s="54" t="b">
        <v>0</v>
      </c>
      <c r="BK219" s="54" t="e">
        <f t="shared" ca="1" si="26"/>
        <v>#N/A</v>
      </c>
      <c r="BL219" s="54" t="e">
        <f t="shared" ca="1" si="27"/>
        <v>#N/A</v>
      </c>
      <c r="CN219" s="54" t="s">
        <v>1221</v>
      </c>
    </row>
    <row r="220" spans="1:92">
      <c r="B220" s="54" t="s">
        <v>1125</v>
      </c>
      <c r="N220" s="110" t="s">
        <v>976</v>
      </c>
      <c r="O220" s="162"/>
      <c r="P220" s="111"/>
      <c r="AD220" s="54">
        <f>ROW()</f>
        <v>220</v>
      </c>
      <c r="BB220" s="54" t="s">
        <v>1159</v>
      </c>
      <c r="BC220" s="54" t="s">
        <v>348</v>
      </c>
      <c r="BD220" s="55" t="b">
        <v>1</v>
      </c>
      <c r="BE220" s="54" t="str">
        <f t="shared" si="28"/>
        <v>0</v>
      </c>
      <c r="BF220" s="54" t="str">
        <f t="shared" si="29"/>
        <v>0</v>
      </c>
      <c r="BG220" s="54" t="b">
        <v>1</v>
      </c>
      <c r="BH220" s="54" t="b">
        <v>0</v>
      </c>
      <c r="BK220" s="54" t="e">
        <f t="shared" ca="1" si="26"/>
        <v>#N/A</v>
      </c>
      <c r="BL220" s="54" t="e">
        <f t="shared" ca="1" si="27"/>
        <v>#N/A</v>
      </c>
      <c r="CN220" s="54" t="s">
        <v>1220</v>
      </c>
    </row>
    <row r="221" spans="1:92" hidden="1">
      <c r="A221" s="68" t="s">
        <v>789</v>
      </c>
      <c r="AD221" s="54">
        <f>ROW()</f>
        <v>221</v>
      </c>
      <c r="BB221" s="54" t="s">
        <v>1161</v>
      </c>
      <c r="BC221" s="54" t="s">
        <v>348</v>
      </c>
      <c r="BD221" s="55" t="b">
        <v>1</v>
      </c>
      <c r="BE221" s="54" t="str">
        <f t="shared" si="28"/>
        <v>0</v>
      </c>
      <c r="BF221" s="54" t="str">
        <f t="shared" si="29"/>
        <v>0</v>
      </c>
      <c r="BG221" s="54" t="b">
        <v>1</v>
      </c>
      <c r="BH221" s="54" t="b">
        <v>0</v>
      </c>
      <c r="BK221" s="54" t="e">
        <f t="shared" ca="1" si="26"/>
        <v>#N/A</v>
      </c>
      <c r="BL221" s="54" t="e">
        <f t="shared" ca="1" si="27"/>
        <v>#N/A</v>
      </c>
      <c r="CN221" s="54" t="s">
        <v>1205</v>
      </c>
    </row>
    <row r="222" spans="1:92" ht="30.5" hidden="1" customHeight="1">
      <c r="A222" s="68" t="s">
        <v>789</v>
      </c>
      <c r="B222" s="106" t="s">
        <v>1162</v>
      </c>
      <c r="C222" s="106"/>
      <c r="D222" s="106"/>
      <c r="E222" s="106"/>
      <c r="F222" s="106"/>
      <c r="G222" s="106" t="s">
        <v>1131</v>
      </c>
      <c r="H222" s="106"/>
      <c r="I222" s="106"/>
      <c r="J222" s="106" t="s">
        <v>1132</v>
      </c>
      <c r="K222" s="106"/>
      <c r="L222" s="106"/>
      <c r="M222" s="112" t="s">
        <v>1133</v>
      </c>
      <c r="N222" s="112"/>
      <c r="O222" s="112"/>
      <c r="P222" s="112"/>
      <c r="AD222" s="54">
        <f>ROW()</f>
        <v>222</v>
      </c>
      <c r="BB222" s="54" t="s">
        <v>1163</v>
      </c>
      <c r="BC222" s="54" t="s">
        <v>348</v>
      </c>
      <c r="BD222" s="55" t="b">
        <v>1</v>
      </c>
      <c r="BE222" s="54" t="str">
        <f t="shared" si="28"/>
        <v>0</v>
      </c>
      <c r="BF222" s="54" t="str">
        <f t="shared" si="29"/>
        <v>0</v>
      </c>
      <c r="BG222" s="54" t="b">
        <v>1</v>
      </c>
      <c r="BH222" s="54" t="b">
        <v>0</v>
      </c>
      <c r="BK222" s="54" t="e">
        <f t="shared" ca="1" si="26"/>
        <v>#N/A</v>
      </c>
      <c r="BL222" s="54" t="e">
        <f t="shared" ca="1" si="27"/>
        <v>#N/A</v>
      </c>
      <c r="CN222" s="54" t="s">
        <v>1204</v>
      </c>
    </row>
    <row r="223" spans="1:92" hidden="1">
      <c r="A223" s="68" t="s">
        <v>789</v>
      </c>
      <c r="B223" s="129"/>
      <c r="C223" s="130"/>
      <c r="D223" s="130"/>
      <c r="E223" s="130"/>
      <c r="F223" s="131"/>
      <c r="G223" s="159"/>
      <c r="H223" s="160"/>
      <c r="I223" s="161"/>
      <c r="J223" s="159"/>
      <c r="K223" s="160"/>
      <c r="L223" s="161"/>
      <c r="M223" s="110"/>
      <c r="N223" s="162"/>
      <c r="O223" s="162"/>
      <c r="P223" s="111"/>
      <c r="AD223" s="54">
        <f>ROW()</f>
        <v>223</v>
      </c>
      <c r="BB223" s="54" t="s">
        <v>1165</v>
      </c>
      <c r="BC223" s="54" t="s">
        <v>348</v>
      </c>
      <c r="BD223" s="55" t="b">
        <v>1</v>
      </c>
      <c r="BE223" s="54" t="str">
        <f t="shared" si="28"/>
        <v>0</v>
      </c>
      <c r="BF223" s="54" t="str">
        <f t="shared" si="29"/>
        <v>0</v>
      </c>
      <c r="BG223" s="54" t="b">
        <v>1</v>
      </c>
      <c r="BH223" s="54" t="b">
        <v>0</v>
      </c>
      <c r="BK223" s="54" t="e">
        <f t="shared" ca="1" si="26"/>
        <v>#N/A</v>
      </c>
      <c r="BL223" s="54" t="e">
        <f t="shared" ca="1" si="27"/>
        <v>#N/A</v>
      </c>
      <c r="CN223" s="54" t="s">
        <v>1203</v>
      </c>
    </row>
    <row r="224" spans="1:92" hidden="1">
      <c r="A224" s="68" t="s">
        <v>789</v>
      </c>
      <c r="B224" s="174" t="s">
        <v>923</v>
      </c>
      <c r="C224" s="174"/>
      <c r="D224" s="174"/>
      <c r="E224" s="174"/>
      <c r="F224" s="174"/>
      <c r="G224" s="110" t="str">
        <f>TEXT(SUMPRODUCT((G223:G223)*1),"0.00")</f>
        <v>0.00</v>
      </c>
      <c r="H224" s="162"/>
      <c r="I224" s="111"/>
      <c r="J224" s="110" t="str">
        <f>TEXT(SUMPRODUCT((J223:J223)*1),"0.00")</f>
        <v>0.00</v>
      </c>
      <c r="K224" s="162"/>
      <c r="L224" s="111"/>
      <c r="M224" s="110" t="str">
        <f>TEXT(SUMPRODUCT((M223:M223)*1),"0.00")</f>
        <v>0.00</v>
      </c>
      <c r="N224" s="162"/>
      <c r="O224" s="162"/>
      <c r="P224" s="111"/>
      <c r="AD224" s="54">
        <f>ROW()</f>
        <v>224</v>
      </c>
      <c r="BB224" s="54" t="s">
        <v>1169</v>
      </c>
      <c r="BC224" s="54" t="s">
        <v>348</v>
      </c>
      <c r="BD224" s="55" t="b">
        <v>1</v>
      </c>
      <c r="BE224" s="54" t="str">
        <f t="shared" si="28"/>
        <v>0</v>
      </c>
      <c r="BF224" s="54" t="str">
        <f t="shared" si="29"/>
        <v>0</v>
      </c>
      <c r="BG224" s="54" t="b">
        <v>1</v>
      </c>
      <c r="BH224" s="54" t="b">
        <v>0</v>
      </c>
      <c r="BK224" s="54" t="e">
        <f t="shared" ca="1" si="26"/>
        <v>#N/A</v>
      </c>
      <c r="BL224" s="54" t="e">
        <f t="shared" ca="1" si="27"/>
        <v>#N/A</v>
      </c>
      <c r="CN224" s="54" t="s">
        <v>1202</v>
      </c>
    </row>
    <row r="225" spans="1:92" ht="13" hidden="1" customHeight="1">
      <c r="A225" s="68" t="s">
        <v>789</v>
      </c>
      <c r="AD225" s="54">
        <f>ROW()</f>
        <v>225</v>
      </c>
      <c r="BB225" s="54" t="s">
        <v>1170</v>
      </c>
      <c r="BC225" s="54" t="s">
        <v>348</v>
      </c>
      <c r="BD225" s="55" t="b">
        <v>1</v>
      </c>
      <c r="BE225" s="54" t="str">
        <f t="shared" si="28"/>
        <v>0</v>
      </c>
      <c r="BF225" s="54" t="str">
        <f t="shared" si="29"/>
        <v>0</v>
      </c>
      <c r="BG225" s="54" t="b">
        <v>1</v>
      </c>
      <c r="BH225" s="54" t="b">
        <v>0</v>
      </c>
      <c r="BK225" s="54" t="e">
        <f t="shared" ca="1" si="26"/>
        <v>#N/A</v>
      </c>
      <c r="BL225" s="54" t="e">
        <f t="shared" ca="1" si="27"/>
        <v>#N/A</v>
      </c>
      <c r="CN225" s="54" t="s">
        <v>1195</v>
      </c>
    </row>
    <row r="226" spans="1:92" ht="30" hidden="1" customHeight="1">
      <c r="A226" s="68" t="s">
        <v>789</v>
      </c>
      <c r="B226" s="106" t="s">
        <v>1162</v>
      </c>
      <c r="C226" s="106"/>
      <c r="D226" s="106"/>
      <c r="E226" s="106"/>
      <c r="F226" s="106"/>
      <c r="G226" s="173" t="s">
        <v>1143</v>
      </c>
      <c r="H226" s="173"/>
      <c r="I226" s="173"/>
      <c r="J226" s="106" t="s">
        <v>938</v>
      </c>
      <c r="K226" s="106"/>
      <c r="L226" s="106"/>
      <c r="M226" s="106" t="s">
        <v>1005</v>
      </c>
      <c r="N226" s="106"/>
      <c r="O226" s="106"/>
      <c r="P226" s="163" t="s">
        <v>1144</v>
      </c>
      <c r="Q226" s="163"/>
      <c r="R226" s="163"/>
      <c r="AD226" s="54">
        <f>ROW()</f>
        <v>226</v>
      </c>
      <c r="BB226" s="54" t="s">
        <v>1171</v>
      </c>
      <c r="BC226" s="54" t="s">
        <v>348</v>
      </c>
      <c r="BD226" s="55" t="b">
        <v>1</v>
      </c>
      <c r="BE226" s="54" t="str">
        <f t="shared" si="28"/>
        <v>0.00</v>
      </c>
      <c r="BF226" s="54" t="str">
        <f t="shared" si="29"/>
        <v>0.00</v>
      </c>
      <c r="BG226" s="54" t="b">
        <v>0</v>
      </c>
      <c r="BH226" s="54" t="b">
        <v>0</v>
      </c>
      <c r="BK226" s="54" t="e">
        <f t="shared" ca="1" si="26"/>
        <v>#N/A</v>
      </c>
      <c r="BL226" s="54" t="e">
        <f t="shared" ca="1" si="27"/>
        <v>#N/A</v>
      </c>
      <c r="CN226" s="54" t="s">
        <v>1194</v>
      </c>
    </row>
    <row r="227" spans="1:92" hidden="1">
      <c r="A227" s="68" t="s">
        <v>789</v>
      </c>
      <c r="B227" s="129"/>
      <c r="C227" s="130"/>
      <c r="D227" s="130"/>
      <c r="E227" s="130"/>
      <c r="F227" s="131"/>
      <c r="G227" s="159"/>
      <c r="H227" s="160"/>
      <c r="I227" s="161"/>
      <c r="J227" s="159"/>
      <c r="K227" s="160"/>
      <c r="L227" s="161"/>
      <c r="M227" s="159"/>
      <c r="N227" s="160"/>
      <c r="O227" s="161"/>
      <c r="P227" s="135"/>
      <c r="Q227" s="136"/>
      <c r="R227" s="137"/>
      <c r="AD227" s="54">
        <f>ROW()</f>
        <v>227</v>
      </c>
      <c r="BB227" s="54" t="s">
        <v>1174</v>
      </c>
      <c r="BC227" s="54" t="s">
        <v>461</v>
      </c>
      <c r="BD227" s="55" t="b">
        <v>0</v>
      </c>
      <c r="BE227" s="54" t="s">
        <v>1032</v>
      </c>
      <c r="BF227" s="54" t="s">
        <v>1032</v>
      </c>
      <c r="BG227" s="54" t="b">
        <v>0</v>
      </c>
      <c r="BH227" s="54" t="b">
        <v>0</v>
      </c>
      <c r="BK227" s="54" t="s">
        <v>463</v>
      </c>
      <c r="BL227" s="54" t="s">
        <v>463</v>
      </c>
      <c r="CN227" s="54" t="s">
        <v>1193</v>
      </c>
    </row>
    <row r="228" spans="1:92" hidden="1">
      <c r="A228" s="68" t="s">
        <v>789</v>
      </c>
      <c r="B228" s="174" t="s">
        <v>923</v>
      </c>
      <c r="C228" s="174"/>
      <c r="D228" s="174"/>
      <c r="E228" s="174"/>
      <c r="F228" s="174"/>
      <c r="G228" s="110" t="str">
        <f>TEXT(SUMPRODUCT((G227:G227)*1),"0.00")</f>
        <v>0.00</v>
      </c>
      <c r="H228" s="162"/>
      <c r="I228" s="111"/>
      <c r="J228" s="110" t="str">
        <f>TEXT(SUMPRODUCT((J227:J227)*1),"0.00")</f>
        <v>0.00</v>
      </c>
      <c r="K228" s="162"/>
      <c r="L228" s="111"/>
      <c r="M228" s="110" t="str">
        <f>TEXT(SUMPRODUCT((M227:M227)*1),"0.00")</f>
        <v>0.00</v>
      </c>
      <c r="N228" s="162"/>
      <c r="O228" s="111"/>
      <c r="P228" s="110" t="str">
        <f>TEXT(SUMPRODUCT((P227:P227)*1),"0.00")</f>
        <v>0.00</v>
      </c>
      <c r="Q228" s="162"/>
      <c r="R228" s="111"/>
      <c r="AD228" s="54">
        <f>ROW()</f>
        <v>228</v>
      </c>
      <c r="BB228" s="54" t="s">
        <v>1179</v>
      </c>
      <c r="BC228" s="54" t="s">
        <v>461</v>
      </c>
      <c r="BD228" s="55" t="b">
        <v>0</v>
      </c>
      <c r="BE228" s="54" t="s">
        <v>1098</v>
      </c>
      <c r="BF228" s="54" t="s">
        <v>1098</v>
      </c>
      <c r="BG228" s="54" t="b">
        <v>0</v>
      </c>
      <c r="BH228" s="54" t="b">
        <v>0</v>
      </c>
      <c r="BK228" s="54" t="s">
        <v>463</v>
      </c>
      <c r="BL228" s="54" t="s">
        <v>463</v>
      </c>
      <c r="CN228" s="54" t="s">
        <v>1178</v>
      </c>
    </row>
    <row r="229" spans="1:92" ht="13.5" customHeight="1">
      <c r="AD229" s="54">
        <f>ROW()</f>
        <v>229</v>
      </c>
      <c r="BB229" s="54" t="s">
        <v>1180</v>
      </c>
      <c r="BC229" s="54" t="s">
        <v>461</v>
      </c>
      <c r="BD229" s="55" t="b">
        <v>0</v>
      </c>
      <c r="BE229" s="54" t="s">
        <v>1137</v>
      </c>
      <c r="BF229" s="54" t="s">
        <v>1137</v>
      </c>
      <c r="BG229" s="54" t="b">
        <v>0</v>
      </c>
      <c r="BH229" s="54" t="b">
        <v>0</v>
      </c>
      <c r="BK229" s="54" t="s">
        <v>463</v>
      </c>
      <c r="BL229" s="54" t="s">
        <v>463</v>
      </c>
      <c r="CN229" s="54" t="s">
        <v>1177</v>
      </c>
    </row>
    <row r="230" spans="1:92">
      <c r="B230" s="58" t="s">
        <v>1181</v>
      </c>
      <c r="AD230" s="54">
        <f>ROW()</f>
        <v>230</v>
      </c>
      <c r="BB230" s="54" t="s">
        <v>1182</v>
      </c>
      <c r="BC230" s="54" t="s">
        <v>348</v>
      </c>
      <c r="BD230" s="55" t="b">
        <v>1</v>
      </c>
      <c r="BE230" s="54" t="str">
        <f>O288</f>
        <v>0.00</v>
      </c>
      <c r="BF230" s="54" t="str">
        <f>""&amp;O288</f>
        <v>0.00</v>
      </c>
      <c r="BG230" s="54" t="b">
        <v>0</v>
      </c>
      <c r="BH230" s="54" t="b">
        <v>0</v>
      </c>
      <c r="BK230" s="54" t="e">
        <f t="shared" ref="BK230:BK244" ca="1" si="30">_xlfn.FORMULATEXT(BE230)</f>
        <v>#N/A</v>
      </c>
      <c r="BL230" s="54" t="e">
        <f t="shared" ref="BL230:BL244" ca="1" si="31">_xlfn.FORMULATEXT(BE230)</f>
        <v>#N/A</v>
      </c>
      <c r="CN230" s="54" t="s">
        <v>1176</v>
      </c>
    </row>
    <row r="231" spans="1:92">
      <c r="AD231" s="54">
        <f>ROW()</f>
        <v>231</v>
      </c>
      <c r="BB231" s="54" t="s">
        <v>1183</v>
      </c>
      <c r="BC231" s="54" t="s">
        <v>348</v>
      </c>
      <c r="BD231" s="55" t="b">
        <v>1</v>
      </c>
      <c r="BE231" s="54" t="str">
        <f>O289</f>
        <v>0.00</v>
      </c>
      <c r="BF231" s="54" t="str">
        <f>""&amp;O289</f>
        <v>0.00</v>
      </c>
      <c r="BG231" s="54" t="b">
        <v>0</v>
      </c>
      <c r="BH231" s="54" t="b">
        <v>0</v>
      </c>
      <c r="BK231" s="54" t="e">
        <f t="shared" ca="1" si="30"/>
        <v>#N/A</v>
      </c>
      <c r="BL231" s="54" t="e">
        <f t="shared" ca="1" si="31"/>
        <v>#N/A</v>
      </c>
      <c r="CN231" s="54" t="s">
        <v>1175</v>
      </c>
    </row>
    <row r="232" spans="1:92">
      <c r="B232" s="54" t="s">
        <v>1125</v>
      </c>
      <c r="N232" s="135" t="s">
        <v>976</v>
      </c>
      <c r="O232" s="136"/>
      <c r="P232" s="137"/>
      <c r="AD232" s="54">
        <f>ROW()</f>
        <v>232</v>
      </c>
      <c r="BB232" s="54" t="s">
        <v>1185</v>
      </c>
      <c r="BC232" s="54" t="s">
        <v>348</v>
      </c>
      <c r="BD232" s="55" t="b">
        <v>1</v>
      </c>
      <c r="BE232" s="54" t="str">
        <f>O290</f>
        <v>0.00</v>
      </c>
      <c r="BF232" s="54" t="str">
        <f>""&amp;O290</f>
        <v>0.00</v>
      </c>
      <c r="BG232" s="54" t="b">
        <v>0</v>
      </c>
      <c r="BH232" s="54" t="b">
        <v>0</v>
      </c>
      <c r="BK232" s="54" t="e">
        <f t="shared" ca="1" si="30"/>
        <v>#N/A</v>
      </c>
      <c r="BL232" s="54" t="e">
        <f t="shared" ca="1" si="31"/>
        <v>#N/A</v>
      </c>
      <c r="CN232" s="54" t="s">
        <v>1168</v>
      </c>
    </row>
    <row r="233" spans="1:92" hidden="1">
      <c r="A233" s="68" t="s">
        <v>789</v>
      </c>
      <c r="AD233" s="54">
        <f>ROW()</f>
        <v>233</v>
      </c>
      <c r="BB233" s="54" t="s">
        <v>1187</v>
      </c>
      <c r="BC233" s="54" t="s">
        <v>348</v>
      </c>
      <c r="BD233" s="55" t="b">
        <v>1</v>
      </c>
      <c r="BE233" s="54" t="str">
        <f t="shared" ref="BE233:BE244" si="32">O292</f>
        <v>0.00</v>
      </c>
      <c r="BF233" s="54" t="str">
        <f t="shared" ref="BF233:BF244" si="33">""&amp;O292</f>
        <v>0.00</v>
      </c>
      <c r="BG233" s="54" t="b">
        <v>0</v>
      </c>
      <c r="BH233" s="54" t="b">
        <v>0</v>
      </c>
      <c r="BK233" s="54" t="e">
        <f t="shared" ca="1" si="30"/>
        <v>#N/A</v>
      </c>
      <c r="BL233" s="54" t="e">
        <f t="shared" ca="1" si="31"/>
        <v>#N/A</v>
      </c>
      <c r="CN233" s="54" t="s">
        <v>1167</v>
      </c>
    </row>
    <row r="234" spans="1:92" ht="30.5" hidden="1" customHeight="1">
      <c r="A234" s="68" t="s">
        <v>789</v>
      </c>
      <c r="B234" s="106" t="s">
        <v>1188</v>
      </c>
      <c r="C234" s="106"/>
      <c r="D234" s="106"/>
      <c r="E234" s="106"/>
      <c r="F234" s="106"/>
      <c r="G234" s="106" t="s">
        <v>1131</v>
      </c>
      <c r="H234" s="106"/>
      <c r="I234" s="106"/>
      <c r="J234" s="106" t="s">
        <v>1189</v>
      </c>
      <c r="K234" s="106"/>
      <c r="L234" s="106"/>
      <c r="M234" s="112" t="s">
        <v>1133</v>
      </c>
      <c r="N234" s="112"/>
      <c r="O234" s="112"/>
      <c r="P234" s="112"/>
      <c r="AD234" s="54">
        <f>ROW()</f>
        <v>234</v>
      </c>
      <c r="BB234" s="54" t="s">
        <v>1190</v>
      </c>
      <c r="BC234" s="54" t="s">
        <v>348</v>
      </c>
      <c r="BD234" s="55" t="b">
        <v>1</v>
      </c>
      <c r="BE234" s="54" t="str">
        <f t="shared" si="32"/>
        <v>0.00</v>
      </c>
      <c r="BF234" s="54" t="str">
        <f t="shared" si="33"/>
        <v>0.00</v>
      </c>
      <c r="BG234" s="54" t="b">
        <v>0</v>
      </c>
      <c r="BH234" s="54" t="b">
        <v>0</v>
      </c>
      <c r="BK234" s="54" t="e">
        <f t="shared" ca="1" si="30"/>
        <v>#N/A</v>
      </c>
      <c r="BL234" s="54" t="e">
        <f t="shared" ca="1" si="31"/>
        <v>#N/A</v>
      </c>
      <c r="CN234" s="54" t="s">
        <v>1166</v>
      </c>
    </row>
    <row r="235" spans="1:92" hidden="1">
      <c r="A235" s="68" t="s">
        <v>789</v>
      </c>
      <c r="B235" s="129"/>
      <c r="C235" s="130"/>
      <c r="D235" s="130"/>
      <c r="E235" s="130"/>
      <c r="F235" s="131"/>
      <c r="G235" s="159"/>
      <c r="H235" s="160"/>
      <c r="I235" s="161"/>
      <c r="J235" s="159"/>
      <c r="K235" s="160"/>
      <c r="L235" s="161"/>
      <c r="M235" s="110"/>
      <c r="N235" s="162"/>
      <c r="O235" s="162"/>
      <c r="P235" s="111"/>
      <c r="AD235" s="54">
        <f>ROW()</f>
        <v>235</v>
      </c>
      <c r="BB235" s="54" t="s">
        <v>1192</v>
      </c>
      <c r="BC235" s="54" t="s">
        <v>348</v>
      </c>
      <c r="BD235" s="55" t="b">
        <v>1</v>
      </c>
      <c r="BE235" s="54" t="str">
        <f t="shared" si="32"/>
        <v>0.00</v>
      </c>
      <c r="BF235" s="54" t="str">
        <f t="shared" si="33"/>
        <v>0.00</v>
      </c>
      <c r="BG235" s="54" t="b">
        <v>0</v>
      </c>
      <c r="BH235" s="54" t="b">
        <v>0</v>
      </c>
      <c r="BK235" s="54" t="e">
        <f t="shared" ca="1" si="30"/>
        <v>#N/A</v>
      </c>
      <c r="BL235" s="54" t="e">
        <f t="shared" ca="1" si="31"/>
        <v>#N/A</v>
      </c>
      <c r="CN235" s="54" t="s">
        <v>1152</v>
      </c>
    </row>
    <row r="236" spans="1:92" hidden="1">
      <c r="A236" s="68" t="s">
        <v>789</v>
      </c>
      <c r="B236" s="174" t="s">
        <v>923</v>
      </c>
      <c r="C236" s="174"/>
      <c r="D236" s="174"/>
      <c r="E236" s="174"/>
      <c r="F236" s="174"/>
      <c r="G236" s="110" t="str">
        <f>TEXT(SUMPRODUCT((G235:G235)*1),"0.00")</f>
        <v>0.00</v>
      </c>
      <c r="H236" s="162"/>
      <c r="I236" s="111"/>
      <c r="J236" s="110" t="str">
        <f>TEXT(SUMPRODUCT((J235:J235)*1),"0.00")</f>
        <v>0.00</v>
      </c>
      <c r="K236" s="162"/>
      <c r="L236" s="111"/>
      <c r="M236" s="110" t="str">
        <f>TEXT(SUMPRODUCT((M235:M235)*1),"0.00")</f>
        <v>0.00</v>
      </c>
      <c r="N236" s="162"/>
      <c r="O236" s="162"/>
      <c r="P236" s="111"/>
      <c r="AD236" s="54">
        <f>ROW()</f>
        <v>236</v>
      </c>
      <c r="BB236" s="54" t="s">
        <v>1196</v>
      </c>
      <c r="BC236" s="54" t="s">
        <v>348</v>
      </c>
      <c r="BD236" s="55" t="b">
        <v>1</v>
      </c>
      <c r="BE236" s="54" t="str">
        <f t="shared" si="32"/>
        <v>0.00</v>
      </c>
      <c r="BF236" s="54" t="str">
        <f t="shared" si="33"/>
        <v>0.00</v>
      </c>
      <c r="BG236" s="54" t="b">
        <v>0</v>
      </c>
      <c r="BH236" s="54" t="b">
        <v>0</v>
      </c>
      <c r="BK236" s="54" t="e">
        <f t="shared" ca="1" si="30"/>
        <v>#N/A</v>
      </c>
      <c r="BL236" s="54" t="e">
        <f t="shared" ca="1" si="31"/>
        <v>#N/A</v>
      </c>
      <c r="CN236" s="54" t="s">
        <v>1151</v>
      </c>
    </row>
    <row r="237" spans="1:92" ht="12" hidden="1" customHeight="1">
      <c r="A237" s="68" t="s">
        <v>789</v>
      </c>
      <c r="AD237" s="54">
        <f>ROW()</f>
        <v>237</v>
      </c>
      <c r="BB237" s="54" t="s">
        <v>1197</v>
      </c>
      <c r="BC237" s="54" t="s">
        <v>348</v>
      </c>
      <c r="BD237" s="55" t="b">
        <v>1</v>
      </c>
      <c r="BE237" s="54" t="str">
        <f t="shared" si="32"/>
        <v>0.00</v>
      </c>
      <c r="BF237" s="54" t="str">
        <f t="shared" si="33"/>
        <v>0.00</v>
      </c>
      <c r="BG237" s="54" t="b">
        <v>0</v>
      </c>
      <c r="BH237" s="54" t="b">
        <v>0</v>
      </c>
      <c r="BK237" s="54" t="e">
        <f t="shared" ca="1" si="30"/>
        <v>#N/A</v>
      </c>
      <c r="BL237" s="54" t="e">
        <f t="shared" ca="1" si="31"/>
        <v>#N/A</v>
      </c>
      <c r="CN237" s="54" t="s">
        <v>1150</v>
      </c>
    </row>
    <row r="238" spans="1:92" ht="33.5" hidden="1" customHeight="1">
      <c r="A238" s="68" t="s">
        <v>789</v>
      </c>
      <c r="B238" s="106" t="s">
        <v>1188</v>
      </c>
      <c r="C238" s="106"/>
      <c r="D238" s="106"/>
      <c r="E238" s="106"/>
      <c r="F238" s="106"/>
      <c r="G238" s="163" t="s">
        <v>1143</v>
      </c>
      <c r="H238" s="163"/>
      <c r="I238" s="163"/>
      <c r="J238" s="106" t="s">
        <v>938</v>
      </c>
      <c r="K238" s="106"/>
      <c r="L238" s="106"/>
      <c r="M238" s="106" t="s">
        <v>1005</v>
      </c>
      <c r="N238" s="106"/>
      <c r="O238" s="106"/>
      <c r="P238" s="163" t="s">
        <v>1144</v>
      </c>
      <c r="Q238" s="163"/>
      <c r="R238" s="163"/>
      <c r="AD238" s="54">
        <f>ROW()</f>
        <v>238</v>
      </c>
      <c r="BB238" s="54" t="s">
        <v>1198</v>
      </c>
      <c r="BC238" s="54" t="s">
        <v>348</v>
      </c>
      <c r="BD238" s="55" t="b">
        <v>1</v>
      </c>
      <c r="BE238" s="54" t="str">
        <f t="shared" si="32"/>
        <v>0.00</v>
      </c>
      <c r="BF238" s="54" t="str">
        <f t="shared" si="33"/>
        <v>0.00</v>
      </c>
      <c r="BG238" s="54" t="b">
        <v>0</v>
      </c>
      <c r="BH238" s="54" t="b">
        <v>0</v>
      </c>
      <c r="BK238" s="54" t="e">
        <f t="shared" ca="1" si="30"/>
        <v>#N/A</v>
      </c>
      <c r="BL238" s="54" t="e">
        <f t="shared" ca="1" si="31"/>
        <v>#N/A</v>
      </c>
      <c r="CN238" s="54" t="s">
        <v>1149</v>
      </c>
    </row>
    <row r="239" spans="1:92" hidden="1">
      <c r="A239" s="68" t="s">
        <v>789</v>
      </c>
      <c r="B239" s="129"/>
      <c r="C239" s="130"/>
      <c r="D239" s="130"/>
      <c r="E239" s="130"/>
      <c r="F239" s="131"/>
      <c r="G239" s="159"/>
      <c r="H239" s="160"/>
      <c r="I239" s="161"/>
      <c r="J239" s="159"/>
      <c r="K239" s="160"/>
      <c r="L239" s="161"/>
      <c r="M239" s="159"/>
      <c r="N239" s="160"/>
      <c r="O239" s="161"/>
      <c r="P239" s="110"/>
      <c r="Q239" s="162"/>
      <c r="R239" s="111"/>
      <c r="AD239" s="54">
        <f>ROW()</f>
        <v>239</v>
      </c>
      <c r="BB239" s="54" t="s">
        <v>1201</v>
      </c>
      <c r="BC239" s="54" t="s">
        <v>348</v>
      </c>
      <c r="BD239" s="55" t="b">
        <v>1</v>
      </c>
      <c r="BE239" s="54" t="str">
        <f t="shared" si="32"/>
        <v>0.00</v>
      </c>
      <c r="BF239" s="54" t="str">
        <f t="shared" si="33"/>
        <v>0.00</v>
      </c>
      <c r="BG239" s="54" t="b">
        <v>0</v>
      </c>
      <c r="BH239" s="54" t="b">
        <v>0</v>
      </c>
      <c r="BK239" s="54" t="e">
        <f t="shared" ca="1" si="30"/>
        <v>#N/A</v>
      </c>
      <c r="BL239" s="54" t="e">
        <f t="shared" ca="1" si="31"/>
        <v>#N/A</v>
      </c>
      <c r="CN239" s="54" t="s">
        <v>1140</v>
      </c>
    </row>
    <row r="240" spans="1:92" hidden="1">
      <c r="A240" s="68" t="s">
        <v>789</v>
      </c>
      <c r="B240" s="147" t="s">
        <v>923</v>
      </c>
      <c r="C240" s="147"/>
      <c r="D240" s="147"/>
      <c r="E240" s="147"/>
      <c r="F240" s="147"/>
      <c r="G240" s="110" t="str">
        <f>TEXT(SUMPRODUCT((G239:G239)*1),"0.00")</f>
        <v>0.00</v>
      </c>
      <c r="H240" s="162"/>
      <c r="I240" s="111"/>
      <c r="J240" s="110" t="str">
        <f>TEXT(SUMPRODUCT((J239:J239)*1),"0.00")</f>
        <v>0.00</v>
      </c>
      <c r="K240" s="162"/>
      <c r="L240" s="111"/>
      <c r="M240" s="110" t="str">
        <f>TEXT(SUMPRODUCT((M239:M239)*1),"0.00")</f>
        <v>0.00</v>
      </c>
      <c r="N240" s="162"/>
      <c r="O240" s="111"/>
      <c r="P240" s="110" t="str">
        <f>TEXT(SUMPRODUCT((P239:P239)*1),"0.00")</f>
        <v>0.00</v>
      </c>
      <c r="Q240" s="162"/>
      <c r="R240" s="111"/>
      <c r="AD240" s="54">
        <f>ROW()</f>
        <v>240</v>
      </c>
      <c r="BB240" s="54" t="s">
        <v>1206</v>
      </c>
      <c r="BC240" s="54" t="s">
        <v>348</v>
      </c>
      <c r="BD240" s="55" t="b">
        <v>1</v>
      </c>
      <c r="BE240" s="54" t="str">
        <f t="shared" si="32"/>
        <v>0.00</v>
      </c>
      <c r="BF240" s="54" t="str">
        <f t="shared" si="33"/>
        <v>0.00</v>
      </c>
      <c r="BG240" s="54" t="b">
        <v>0</v>
      </c>
      <c r="BH240" s="54" t="b">
        <v>0</v>
      </c>
      <c r="BK240" s="54" t="e">
        <f t="shared" ca="1" si="30"/>
        <v>#N/A</v>
      </c>
      <c r="BL240" s="54" t="e">
        <f t="shared" ca="1" si="31"/>
        <v>#N/A</v>
      </c>
      <c r="CN240" s="54" t="s">
        <v>1139</v>
      </c>
    </row>
    <row r="241" spans="1:92" ht="13.5" hidden="1" customHeight="1">
      <c r="A241" s="68" t="s">
        <v>789</v>
      </c>
      <c r="AD241" s="54">
        <f>ROW()</f>
        <v>241</v>
      </c>
      <c r="BB241" s="54" t="s">
        <v>1208</v>
      </c>
      <c r="BC241" s="54" t="s">
        <v>348</v>
      </c>
      <c r="BD241" s="55" t="b">
        <v>1</v>
      </c>
      <c r="BE241" s="54" t="str">
        <f t="shared" si="32"/>
        <v>0.00</v>
      </c>
      <c r="BF241" s="54" t="str">
        <f t="shared" si="33"/>
        <v>0.00</v>
      </c>
      <c r="BG241" s="54" t="b">
        <v>0</v>
      </c>
      <c r="BH241" s="54" t="b">
        <v>0</v>
      </c>
      <c r="BK241" s="54" t="e">
        <f t="shared" ca="1" si="30"/>
        <v>#N/A</v>
      </c>
      <c r="BL241" s="54" t="e">
        <f t="shared" ca="1" si="31"/>
        <v>#N/A</v>
      </c>
      <c r="CN241" s="54" t="s">
        <v>1138</v>
      </c>
    </row>
    <row r="242" spans="1:92" hidden="1">
      <c r="A242" s="68" t="s">
        <v>789</v>
      </c>
      <c r="B242" s="58" t="s">
        <v>1209</v>
      </c>
      <c r="AD242" s="54">
        <f>ROW()</f>
        <v>242</v>
      </c>
      <c r="BB242" s="54" t="s">
        <v>1210</v>
      </c>
      <c r="BC242" s="54" t="s">
        <v>348</v>
      </c>
      <c r="BD242" s="55" t="b">
        <v>1</v>
      </c>
      <c r="BE242" s="54" t="str">
        <f t="shared" si="32"/>
        <v>0.00</v>
      </c>
      <c r="BF242" s="54" t="str">
        <f t="shared" si="33"/>
        <v>0.00</v>
      </c>
      <c r="BG242" s="54" t="b">
        <v>0</v>
      </c>
      <c r="BH242" s="54" t="b">
        <v>0</v>
      </c>
      <c r="BK242" s="54" t="e">
        <f t="shared" ca="1" si="30"/>
        <v>#N/A</v>
      </c>
      <c r="BL242" s="54" t="e">
        <f t="shared" ca="1" si="31"/>
        <v>#N/A</v>
      </c>
      <c r="CN242" s="54" t="s">
        <v>401</v>
      </c>
    </row>
    <row r="243" spans="1:92" hidden="1">
      <c r="A243" s="68" t="s">
        <v>789</v>
      </c>
      <c r="AD243" s="54">
        <f>ROW()</f>
        <v>243</v>
      </c>
      <c r="BB243" s="54" t="s">
        <v>1211</v>
      </c>
      <c r="BC243" s="54" t="s">
        <v>348</v>
      </c>
      <c r="BD243" s="55" t="b">
        <v>1</v>
      </c>
      <c r="BE243" s="54" t="str">
        <f t="shared" si="32"/>
        <v>0.00</v>
      </c>
      <c r="BF243" s="54" t="str">
        <f t="shared" si="33"/>
        <v>0.00</v>
      </c>
      <c r="BG243" s="54" t="b">
        <v>0</v>
      </c>
      <c r="BH243" s="54" t="b">
        <v>0</v>
      </c>
      <c r="BK243" s="54" t="e">
        <f t="shared" ca="1" si="30"/>
        <v>#N/A</v>
      </c>
      <c r="BL243" s="54" t="e">
        <f t="shared" ca="1" si="31"/>
        <v>#N/A</v>
      </c>
      <c r="CN243" s="54" t="s">
        <v>374</v>
      </c>
    </row>
    <row r="244" spans="1:92" ht="30" hidden="1" customHeight="1">
      <c r="A244" s="68" t="s">
        <v>789</v>
      </c>
      <c r="B244" s="168" t="s">
        <v>581</v>
      </c>
      <c r="C244" s="169"/>
      <c r="D244" s="169"/>
      <c r="E244" s="248" t="s">
        <v>1143</v>
      </c>
      <c r="F244" s="249"/>
      <c r="G244" s="250"/>
      <c r="H244" s="210" t="s">
        <v>938</v>
      </c>
      <c r="I244" s="238"/>
      <c r="J244" s="211"/>
      <c r="K244" s="210" t="s">
        <v>1005</v>
      </c>
      <c r="L244" s="238"/>
      <c r="M244" s="211"/>
      <c r="N244" s="248" t="s">
        <v>1144</v>
      </c>
      <c r="O244" s="249"/>
      <c r="P244" s="250"/>
      <c r="AD244" s="54">
        <f>ROW()</f>
        <v>244</v>
      </c>
      <c r="BB244" s="54" t="s">
        <v>1212</v>
      </c>
      <c r="BC244" s="54" t="s">
        <v>348</v>
      </c>
      <c r="BD244" s="55" t="b">
        <v>1</v>
      </c>
      <c r="BE244" s="54" t="str">
        <f t="shared" si="32"/>
        <v>0.00</v>
      </c>
      <c r="BF244" s="54" t="str">
        <f t="shared" si="33"/>
        <v>0.00</v>
      </c>
      <c r="BG244" s="54" t="b">
        <v>0</v>
      </c>
      <c r="BH244" s="54" t="b">
        <v>0</v>
      </c>
      <c r="BK244" s="54" t="e">
        <f t="shared" ca="1" si="30"/>
        <v>#N/A</v>
      </c>
      <c r="BL244" s="54" t="e">
        <f t="shared" ca="1" si="31"/>
        <v>#N/A</v>
      </c>
      <c r="CN244" s="54" t="s">
        <v>350</v>
      </c>
    </row>
    <row r="245" spans="1:92" hidden="1">
      <c r="A245" s="68" t="s">
        <v>789</v>
      </c>
      <c r="B245" s="170" t="s">
        <v>1213</v>
      </c>
      <c r="C245" s="171"/>
      <c r="D245" s="172"/>
      <c r="E245" s="251" t="str">
        <f>G216</f>
        <v>0.00</v>
      </c>
      <c r="F245" s="252"/>
      <c r="G245" s="253"/>
      <c r="H245" s="164" t="str">
        <f>J216</f>
        <v>0.00</v>
      </c>
      <c r="I245" s="165"/>
      <c r="J245" s="137"/>
      <c r="K245" s="164" t="str">
        <f>M216</f>
        <v>0.00</v>
      </c>
      <c r="L245" s="165"/>
      <c r="M245" s="137"/>
      <c r="N245" s="164" t="str">
        <f>P216</f>
        <v>0.00</v>
      </c>
      <c r="O245" s="165"/>
      <c r="P245" s="137"/>
      <c r="AD245" s="54">
        <f>ROW()</f>
        <v>245</v>
      </c>
      <c r="BB245" s="54" t="s">
        <v>1214</v>
      </c>
      <c r="BC245" s="54" t="s">
        <v>461</v>
      </c>
      <c r="BD245" s="55" t="b">
        <v>0</v>
      </c>
      <c r="BE245" s="54" t="s">
        <v>1215</v>
      </c>
      <c r="BF245" s="54" t="s">
        <v>1215</v>
      </c>
      <c r="BG245" s="54" t="b">
        <v>0</v>
      </c>
      <c r="BH245" s="54" t="b">
        <v>0</v>
      </c>
      <c r="BK245" s="54" t="s">
        <v>463</v>
      </c>
      <c r="BL245" s="54" t="s">
        <v>463</v>
      </c>
      <c r="CN245" s="54" t="s">
        <v>1931</v>
      </c>
    </row>
    <row r="246" spans="1:92" hidden="1">
      <c r="A246" s="68" t="s">
        <v>789</v>
      </c>
      <c r="B246" s="170" t="s">
        <v>1216</v>
      </c>
      <c r="C246" s="171"/>
      <c r="D246" s="172"/>
      <c r="E246" s="164" t="str">
        <f>G228</f>
        <v>0.00</v>
      </c>
      <c r="F246" s="165"/>
      <c r="G246" s="137"/>
      <c r="H246" s="164" t="str">
        <f>J228</f>
        <v>0.00</v>
      </c>
      <c r="I246" s="165"/>
      <c r="J246" s="137"/>
      <c r="K246" s="164" t="str">
        <f>M228</f>
        <v>0.00</v>
      </c>
      <c r="L246" s="165"/>
      <c r="M246" s="137"/>
      <c r="N246" s="164" t="str">
        <f>P228</f>
        <v>0.00</v>
      </c>
      <c r="O246" s="165"/>
      <c r="P246" s="137"/>
      <c r="AD246" s="54">
        <f>ROW()</f>
        <v>246</v>
      </c>
      <c r="BB246" s="54" t="s">
        <v>1217</v>
      </c>
      <c r="BC246" s="54" t="s">
        <v>461</v>
      </c>
      <c r="BD246" s="55" t="b">
        <v>0</v>
      </c>
      <c r="BE246" s="54" t="s">
        <v>918</v>
      </c>
      <c r="BF246" s="54" t="s">
        <v>918</v>
      </c>
      <c r="BG246" s="54" t="b">
        <v>0</v>
      </c>
      <c r="BH246" s="54" t="b">
        <v>0</v>
      </c>
      <c r="BK246" s="54" t="s">
        <v>463</v>
      </c>
      <c r="BL246" s="54" t="s">
        <v>463</v>
      </c>
      <c r="CN246" s="54" t="s">
        <v>1932</v>
      </c>
    </row>
    <row r="247" spans="1:92" ht="14" hidden="1" customHeight="1">
      <c r="A247" s="68" t="s">
        <v>789</v>
      </c>
      <c r="B247" s="170" t="s">
        <v>1218</v>
      </c>
      <c r="C247" s="171"/>
      <c r="D247" s="172"/>
      <c r="E247" s="164" t="str">
        <f>G240</f>
        <v>0.00</v>
      </c>
      <c r="F247" s="165"/>
      <c r="G247" s="137"/>
      <c r="H247" s="164" t="str">
        <f>J240</f>
        <v>0.00</v>
      </c>
      <c r="I247" s="165"/>
      <c r="J247" s="137"/>
      <c r="K247" s="164" t="str">
        <f>M240</f>
        <v>0.00</v>
      </c>
      <c r="L247" s="165"/>
      <c r="M247" s="137"/>
      <c r="N247" s="164" t="str">
        <f>P240</f>
        <v>0.00</v>
      </c>
      <c r="O247" s="165"/>
      <c r="P247" s="137"/>
      <c r="AD247" s="54">
        <f>ROW()</f>
        <v>247</v>
      </c>
      <c r="BB247" s="54" t="s">
        <v>1219</v>
      </c>
      <c r="BC247" s="54" t="s">
        <v>461</v>
      </c>
      <c r="BD247" s="55" t="b">
        <v>0</v>
      </c>
      <c r="BE247" s="54" t="s">
        <v>684</v>
      </c>
      <c r="BF247" s="54" t="s">
        <v>684</v>
      </c>
      <c r="BG247" s="54" t="b">
        <v>0</v>
      </c>
      <c r="BH247" s="54" t="b">
        <v>0</v>
      </c>
      <c r="BK247" s="54" t="s">
        <v>463</v>
      </c>
      <c r="BL247" s="54" t="s">
        <v>463</v>
      </c>
      <c r="CN247" s="54" t="s">
        <v>1933</v>
      </c>
    </row>
    <row r="248" spans="1:92" hidden="1">
      <c r="A248" s="68" t="s">
        <v>789</v>
      </c>
      <c r="B248" s="170" t="s">
        <v>923</v>
      </c>
      <c r="C248" s="171"/>
      <c r="D248" s="172"/>
      <c r="E248" s="166" t="str">
        <f>TEXT(SUMPRODUCT((E245:E247)*1),"0.00")</f>
        <v>0.00</v>
      </c>
      <c r="F248" s="167"/>
      <c r="G248" s="111"/>
      <c r="H248" s="166" t="str">
        <f>TEXT(SUMPRODUCT((H245:H247)*1),"0.00")</f>
        <v>0.00</v>
      </c>
      <c r="I248" s="167"/>
      <c r="J248" s="111"/>
      <c r="K248" s="166" t="str">
        <f>TEXT(SUMPRODUCT((K245:K247)*1),"0.00")</f>
        <v>0.00</v>
      </c>
      <c r="L248" s="167"/>
      <c r="M248" s="111"/>
      <c r="N248" s="166" t="str">
        <f>TEXT(SUMPRODUCT((N245:N247)*1),"0.00")</f>
        <v>0.00</v>
      </c>
      <c r="O248" s="167"/>
      <c r="P248" s="111"/>
      <c r="AD248" s="54">
        <f>ROW()</f>
        <v>248</v>
      </c>
      <c r="BB248" s="54" t="s">
        <v>1224</v>
      </c>
      <c r="BC248" s="54" t="s">
        <v>348</v>
      </c>
      <c r="BD248" s="55" t="b">
        <v>1</v>
      </c>
      <c r="BE248" s="54" t="str">
        <f>I312</f>
        <v>65,90,69,635</v>
      </c>
      <c r="BF248" s="54" t="str">
        <f>""&amp;I312</f>
        <v>65,90,69,635</v>
      </c>
      <c r="BG248" s="54" t="b">
        <v>1</v>
      </c>
      <c r="BH248" s="54" t="b">
        <v>0</v>
      </c>
      <c r="BK248" s="54" t="e">
        <f t="shared" ref="BK248:BK253" ca="1" si="34">_xlfn.FORMULATEXT(BE248)</f>
        <v>#N/A</v>
      </c>
      <c r="BL248" s="54" t="e">
        <f t="shared" ref="BL248:BL253" ca="1" si="35">_xlfn.FORMULATEXT(BE248)</f>
        <v>#N/A</v>
      </c>
      <c r="CN248" s="54" t="s">
        <v>1934</v>
      </c>
    </row>
    <row r="249" spans="1:92">
      <c r="AD249" s="54">
        <f>ROW()</f>
        <v>249</v>
      </c>
      <c r="BB249" s="54" t="s">
        <v>1225</v>
      </c>
      <c r="BC249" s="54" t="s">
        <v>348</v>
      </c>
      <c r="BD249" s="55" t="b">
        <v>1</v>
      </c>
      <c r="BE249" s="54" t="str">
        <f>I313</f>
        <v>1,28,02,533</v>
      </c>
      <c r="BF249" s="54" t="str">
        <f>""&amp;I313</f>
        <v>1,28,02,533</v>
      </c>
      <c r="BG249" s="54" t="b">
        <v>1</v>
      </c>
      <c r="BH249" s="54" t="b">
        <v>0</v>
      </c>
      <c r="BK249" s="54" t="e">
        <f t="shared" ca="1" si="34"/>
        <v>#N/A</v>
      </c>
      <c r="BL249" s="54" t="e">
        <f t="shared" ca="1" si="35"/>
        <v>#N/A</v>
      </c>
      <c r="CN249" s="54" t="s">
        <v>1935</v>
      </c>
    </row>
    <row r="250" spans="1:92">
      <c r="B250" s="54" t="s">
        <v>1226</v>
      </c>
      <c r="N250" s="7" t="s">
        <v>976</v>
      </c>
      <c r="O250" s="6"/>
      <c r="P250" s="5"/>
      <c r="AD250" s="54">
        <f>ROW()</f>
        <v>250</v>
      </c>
      <c r="BB250" s="54" t="s">
        <v>1227</v>
      </c>
      <c r="BC250" s="54" t="s">
        <v>348</v>
      </c>
      <c r="BD250" s="55" t="b">
        <v>1</v>
      </c>
      <c r="BE250" s="54" t="str">
        <f>I314</f>
        <v>0</v>
      </c>
      <c r="BF250" s="54" t="str">
        <f>""&amp;I314</f>
        <v>0</v>
      </c>
      <c r="BG250" s="54" t="b">
        <v>1</v>
      </c>
      <c r="BH250" s="54" t="b">
        <v>0</v>
      </c>
      <c r="BK250" s="54" t="e">
        <f t="shared" ca="1" si="34"/>
        <v>#N/A</v>
      </c>
      <c r="BL250" s="54" t="e">
        <f t="shared" ca="1" si="35"/>
        <v>#N/A</v>
      </c>
      <c r="CN250" s="54" t="s">
        <v>1936</v>
      </c>
    </row>
    <row r="251" spans="1:92">
      <c r="AD251" s="54">
        <f>ROW()</f>
        <v>251</v>
      </c>
      <c r="BB251" s="54" t="s">
        <v>1228</v>
      </c>
      <c r="BC251" s="54" t="s">
        <v>348</v>
      </c>
      <c r="BD251" s="55" t="b">
        <v>1</v>
      </c>
      <c r="BE251" s="54" t="str">
        <f>I316</f>
        <v>0</v>
      </c>
      <c r="BF251" s="54" t="str">
        <f>""&amp;I316</f>
        <v>0</v>
      </c>
      <c r="BG251" s="54" t="b">
        <v>1</v>
      </c>
      <c r="BH251" s="54" t="b">
        <v>0</v>
      </c>
      <c r="BK251" s="54" t="e">
        <f t="shared" ca="1" si="34"/>
        <v>#N/A</v>
      </c>
      <c r="BL251" s="54" t="e">
        <f t="shared" ca="1" si="35"/>
        <v>#N/A</v>
      </c>
      <c r="CN251" s="54" t="s">
        <v>1937</v>
      </c>
    </row>
    <row r="252" spans="1:92" ht="28.5" customHeight="1">
      <c r="B252" s="163" t="s">
        <v>1229</v>
      </c>
      <c r="C252" s="163"/>
      <c r="D252" s="163"/>
      <c r="E252" s="163" t="s">
        <v>1230</v>
      </c>
      <c r="F252" s="163"/>
      <c r="G252" s="163" t="s">
        <v>1231</v>
      </c>
      <c r="H252" s="163"/>
      <c r="I252" s="163" t="s">
        <v>1232</v>
      </c>
      <c r="J252" s="163"/>
      <c r="K252" s="163"/>
      <c r="L252" s="163" t="s">
        <v>1233</v>
      </c>
      <c r="M252" s="163"/>
      <c r="N252" s="163" t="s">
        <v>1234</v>
      </c>
      <c r="O252" s="163"/>
      <c r="P252" s="163"/>
      <c r="Q252" s="79"/>
      <c r="AD252" s="54">
        <f>ROW()</f>
        <v>252</v>
      </c>
      <c r="BB252" s="54" t="s">
        <v>1235</v>
      </c>
      <c r="BC252" s="54" t="s">
        <v>348</v>
      </c>
      <c r="BD252" s="55" t="b">
        <v>1</v>
      </c>
      <c r="BE252" s="54" t="str">
        <f>I317</f>
        <v>0</v>
      </c>
      <c r="BF252" s="54" t="str">
        <f>""&amp;I317</f>
        <v>0</v>
      </c>
      <c r="BG252" s="54" t="b">
        <v>1</v>
      </c>
      <c r="BH252" s="54" t="b">
        <v>0</v>
      </c>
      <c r="BK252" s="54" t="e">
        <f t="shared" ca="1" si="34"/>
        <v>#N/A</v>
      </c>
      <c r="BL252" s="54" t="e">
        <f t="shared" ca="1" si="35"/>
        <v>#N/A</v>
      </c>
      <c r="CN252" s="54" t="s">
        <v>1938</v>
      </c>
    </row>
    <row r="253" spans="1:92">
      <c r="B253" s="4"/>
      <c r="C253" s="3"/>
      <c r="D253" s="2"/>
      <c r="E253" s="7"/>
      <c r="F253" s="5"/>
      <c r="G253" s="7"/>
      <c r="H253" s="5"/>
      <c r="I253" s="7"/>
      <c r="J253" s="6"/>
      <c r="K253" s="5"/>
      <c r="L253" s="7"/>
      <c r="M253" s="5"/>
      <c r="N253" s="7"/>
      <c r="O253" s="6"/>
      <c r="P253" s="5"/>
      <c r="Q253" s="56"/>
      <c r="AD253" s="54">
        <f>ROW()</f>
        <v>253</v>
      </c>
      <c r="BB253" s="54" t="s">
        <v>1237</v>
      </c>
      <c r="BC253" s="54" t="s">
        <v>348</v>
      </c>
      <c r="BD253" s="55" t="b">
        <v>1</v>
      </c>
      <c r="BE253" s="54" t="str">
        <f>I318</f>
        <v>0</v>
      </c>
      <c r="BF253" s="54" t="str">
        <f>""&amp;I318</f>
        <v>0</v>
      </c>
      <c r="BG253" s="54" t="b">
        <v>1</v>
      </c>
      <c r="BH253" s="54" t="b">
        <v>0</v>
      </c>
      <c r="BK253" s="54" t="e">
        <f t="shared" ca="1" si="34"/>
        <v>#N/A</v>
      </c>
      <c r="BL253" s="54" t="e">
        <f t="shared" ca="1" si="35"/>
        <v>#N/A</v>
      </c>
      <c r="CN253" s="54" t="s">
        <v>1939</v>
      </c>
    </row>
    <row r="254" spans="1:92">
      <c r="B254" s="4"/>
      <c r="C254" s="3"/>
      <c r="D254" s="2"/>
      <c r="E254" s="7"/>
      <c r="F254" s="5"/>
      <c r="G254" s="7"/>
      <c r="H254" s="5"/>
      <c r="I254" s="7"/>
      <c r="J254" s="6"/>
      <c r="K254" s="5"/>
      <c r="L254" s="7"/>
      <c r="M254" s="5"/>
      <c r="N254" s="7"/>
      <c r="O254" s="6"/>
      <c r="P254" s="5"/>
      <c r="Q254" s="56"/>
      <c r="BD254" s="55"/>
      <c r="CN254" s="54" t="s">
        <v>1940</v>
      </c>
    </row>
    <row r="255" spans="1:92">
      <c r="B255" s="4"/>
      <c r="C255" s="3"/>
      <c r="D255" s="2"/>
      <c r="E255" s="7"/>
      <c r="F255" s="5"/>
      <c r="G255" s="7"/>
      <c r="H255" s="5"/>
      <c r="I255" s="7"/>
      <c r="J255" s="6"/>
      <c r="K255" s="5"/>
      <c r="L255" s="7"/>
      <c r="M255" s="5"/>
      <c r="N255" s="7"/>
      <c r="O255" s="6"/>
      <c r="P255" s="5"/>
      <c r="Q255" s="56"/>
      <c r="BD255" s="55"/>
      <c r="CN255" s="54" t="s">
        <v>1941</v>
      </c>
    </row>
    <row r="256" spans="1:92">
      <c r="B256" s="4"/>
      <c r="C256" s="3"/>
      <c r="D256" s="2"/>
      <c r="E256" s="7"/>
      <c r="F256" s="5"/>
      <c r="G256" s="7"/>
      <c r="H256" s="5"/>
      <c r="I256" s="7"/>
      <c r="J256" s="6"/>
      <c r="K256" s="5"/>
      <c r="L256" s="7"/>
      <c r="M256" s="5"/>
      <c r="N256" s="7"/>
      <c r="O256" s="6"/>
      <c r="P256" s="5"/>
      <c r="Q256" s="56"/>
      <c r="BD256" s="55"/>
      <c r="CN256" s="54" t="s">
        <v>1942</v>
      </c>
    </row>
    <row r="257" spans="2:92">
      <c r="B257" s="4"/>
      <c r="C257" s="3"/>
      <c r="D257" s="2"/>
      <c r="E257" s="7"/>
      <c r="F257" s="5"/>
      <c r="G257" s="7"/>
      <c r="H257" s="5"/>
      <c r="I257" s="7"/>
      <c r="J257" s="6"/>
      <c r="K257" s="5"/>
      <c r="L257" s="7"/>
      <c r="M257" s="5"/>
      <c r="N257" s="7"/>
      <c r="O257" s="6"/>
      <c r="P257" s="5"/>
      <c r="Q257" s="56"/>
      <c r="BD257" s="55"/>
      <c r="CN257" s="54" t="s">
        <v>1943</v>
      </c>
    </row>
    <row r="258" spans="2:92">
      <c r="B258" s="4"/>
      <c r="C258" s="3"/>
      <c r="D258" s="2"/>
      <c r="E258" s="7"/>
      <c r="F258" s="5"/>
      <c r="G258" s="7"/>
      <c r="H258" s="5"/>
      <c r="I258" s="7"/>
      <c r="J258" s="6"/>
      <c r="K258" s="5"/>
      <c r="L258" s="7"/>
      <c r="M258" s="5"/>
      <c r="N258" s="7"/>
      <c r="O258" s="6"/>
      <c r="P258" s="5"/>
      <c r="Q258" s="56"/>
      <c r="BD258" s="55"/>
      <c r="CN258" s="54" t="s">
        <v>1944</v>
      </c>
    </row>
    <row r="259" spans="2:92">
      <c r="B259" s="4"/>
      <c r="C259" s="3"/>
      <c r="D259" s="2"/>
      <c r="E259" s="7"/>
      <c r="F259" s="5"/>
      <c r="G259" s="7"/>
      <c r="H259" s="5"/>
      <c r="I259" s="7"/>
      <c r="J259" s="6"/>
      <c r="K259" s="5"/>
      <c r="L259" s="7"/>
      <c r="M259" s="5"/>
      <c r="N259" s="7"/>
      <c r="O259" s="6"/>
      <c r="P259" s="5"/>
      <c r="Q259" s="56"/>
      <c r="BD259" s="55"/>
      <c r="CN259" s="54" t="s">
        <v>1945</v>
      </c>
    </row>
    <row r="260" spans="2:92">
      <c r="B260" s="4"/>
      <c r="C260" s="3"/>
      <c r="D260" s="2"/>
      <c r="E260" s="7"/>
      <c r="F260" s="5"/>
      <c r="G260" s="7"/>
      <c r="H260" s="5"/>
      <c r="I260" s="7"/>
      <c r="J260" s="6"/>
      <c r="K260" s="5"/>
      <c r="L260" s="7"/>
      <c r="M260" s="5"/>
      <c r="N260" s="7"/>
      <c r="O260" s="6"/>
      <c r="P260" s="5"/>
      <c r="Q260" s="56"/>
      <c r="BD260" s="55"/>
      <c r="CN260" s="54" t="s">
        <v>1946</v>
      </c>
    </row>
    <row r="261" spans="2:92">
      <c r="B261" s="4"/>
      <c r="C261" s="3"/>
      <c r="D261" s="2"/>
      <c r="E261" s="7"/>
      <c r="F261" s="5"/>
      <c r="G261" s="7"/>
      <c r="H261" s="5"/>
      <c r="I261" s="7"/>
      <c r="J261" s="6"/>
      <c r="K261" s="5"/>
      <c r="L261" s="7"/>
      <c r="M261" s="5"/>
      <c r="N261" s="7"/>
      <c r="O261" s="6"/>
      <c r="P261" s="5"/>
      <c r="Q261" s="56"/>
      <c r="BD261" s="55"/>
      <c r="CN261" s="54" t="s">
        <v>1947</v>
      </c>
    </row>
    <row r="262" spans="2:92">
      <c r="B262" s="4"/>
      <c r="C262" s="3"/>
      <c r="D262" s="2"/>
      <c r="E262" s="7"/>
      <c r="F262" s="5"/>
      <c r="G262" s="7"/>
      <c r="H262" s="5"/>
      <c r="I262" s="7"/>
      <c r="J262" s="6"/>
      <c r="K262" s="5"/>
      <c r="L262" s="7"/>
      <c r="M262" s="5"/>
      <c r="N262" s="7"/>
      <c r="O262" s="6"/>
      <c r="P262" s="5"/>
      <c r="Q262" s="56"/>
      <c r="BD262" s="55"/>
    </row>
    <row r="263" spans="2:92">
      <c r="B263" s="4"/>
      <c r="C263" s="3"/>
      <c r="D263" s="2"/>
      <c r="E263" s="7"/>
      <c r="F263" s="5"/>
      <c r="G263" s="7"/>
      <c r="H263" s="5"/>
      <c r="I263" s="7"/>
      <c r="J263" s="6"/>
      <c r="K263" s="5"/>
      <c r="L263" s="7"/>
      <c r="M263" s="5"/>
      <c r="N263" s="7"/>
      <c r="O263" s="6"/>
      <c r="P263" s="5"/>
      <c r="Q263" s="56"/>
      <c r="BD263" s="55"/>
    </row>
    <row r="264" spans="2:92">
      <c r="B264" s="4"/>
      <c r="C264" s="3"/>
      <c r="D264" s="2"/>
      <c r="E264" s="7"/>
      <c r="F264" s="5"/>
      <c r="G264" s="7"/>
      <c r="H264" s="5"/>
      <c r="I264" s="7"/>
      <c r="J264" s="6"/>
      <c r="K264" s="5"/>
      <c r="L264" s="7"/>
      <c r="M264" s="5"/>
      <c r="N264" s="7"/>
      <c r="O264" s="6"/>
      <c r="P264" s="5"/>
      <c r="Q264" s="56"/>
      <c r="BD264" s="55"/>
    </row>
    <row r="265" spans="2:92">
      <c r="B265" s="4"/>
      <c r="C265" s="3"/>
      <c r="D265" s="2"/>
      <c r="E265" s="7"/>
      <c r="F265" s="5"/>
      <c r="G265" s="7"/>
      <c r="H265" s="5"/>
      <c r="I265" s="7"/>
      <c r="J265" s="6"/>
      <c r="K265" s="5"/>
      <c r="L265" s="7"/>
      <c r="M265" s="5"/>
      <c r="N265" s="7"/>
      <c r="O265" s="6"/>
      <c r="P265" s="5"/>
      <c r="Q265" s="56"/>
      <c r="BD265" s="55"/>
    </row>
    <row r="266" spans="2:92">
      <c r="B266" s="4"/>
      <c r="C266" s="3"/>
      <c r="D266" s="2"/>
      <c r="E266" s="7"/>
      <c r="F266" s="5"/>
      <c r="G266" s="7"/>
      <c r="H266" s="5"/>
      <c r="I266" s="7"/>
      <c r="J266" s="6"/>
      <c r="K266" s="5"/>
      <c r="L266" s="7"/>
      <c r="M266" s="5"/>
      <c r="N266" s="7"/>
      <c r="O266" s="6"/>
      <c r="P266" s="5"/>
      <c r="Q266" s="56"/>
      <c r="BD266" s="55"/>
    </row>
    <row r="267" spans="2:92">
      <c r="B267" s="4"/>
      <c r="C267" s="3"/>
      <c r="D267" s="2"/>
      <c r="E267" s="7"/>
      <c r="F267" s="5"/>
      <c r="G267" s="7"/>
      <c r="H267" s="5"/>
      <c r="I267" s="7"/>
      <c r="J267" s="6"/>
      <c r="K267" s="5"/>
      <c r="L267" s="7"/>
      <c r="M267" s="5"/>
      <c r="N267" s="7"/>
      <c r="O267" s="6"/>
      <c r="P267" s="5"/>
      <c r="Q267" s="56"/>
      <c r="BD267" s="55"/>
    </row>
    <row r="268" spans="2:92">
      <c r="B268" s="4"/>
      <c r="C268" s="3"/>
      <c r="D268" s="2"/>
      <c r="E268" s="7"/>
      <c r="F268" s="5"/>
      <c r="G268" s="7"/>
      <c r="H268" s="5"/>
      <c r="I268" s="7"/>
      <c r="J268" s="6"/>
      <c r="K268" s="5"/>
      <c r="L268" s="7"/>
      <c r="M268" s="5"/>
      <c r="N268" s="7"/>
      <c r="O268" s="6"/>
      <c r="P268" s="5"/>
      <c r="Q268" s="56"/>
      <c r="BD268" s="55"/>
    </row>
    <row r="269" spans="2:92">
      <c r="B269" s="4"/>
      <c r="C269" s="3"/>
      <c r="D269" s="2"/>
      <c r="E269" s="7"/>
      <c r="F269" s="5"/>
      <c r="G269" s="7"/>
      <c r="H269" s="5"/>
      <c r="I269" s="7"/>
      <c r="J269" s="6"/>
      <c r="K269" s="5"/>
      <c r="L269" s="7"/>
      <c r="M269" s="5"/>
      <c r="N269" s="7"/>
      <c r="O269" s="6"/>
      <c r="P269" s="5"/>
      <c r="Q269" s="56"/>
      <c r="BD269" s="55"/>
    </row>
    <row r="270" spans="2:92">
      <c r="B270" s="4"/>
      <c r="C270" s="3"/>
      <c r="D270" s="2"/>
      <c r="E270" s="7"/>
      <c r="F270" s="5"/>
      <c r="G270" s="7"/>
      <c r="H270" s="5"/>
      <c r="I270" s="7"/>
      <c r="J270" s="6"/>
      <c r="K270" s="5"/>
      <c r="L270" s="7"/>
      <c r="M270" s="5"/>
      <c r="N270" s="7"/>
      <c r="O270" s="6"/>
      <c r="P270" s="5"/>
      <c r="Q270" s="56"/>
      <c r="BD270" s="55"/>
    </row>
    <row r="271" spans="2:92">
      <c r="B271" s="4"/>
      <c r="C271" s="3"/>
      <c r="D271" s="2"/>
      <c r="E271" s="7"/>
      <c r="F271" s="5"/>
      <c r="G271" s="7"/>
      <c r="H271" s="5"/>
      <c r="I271" s="7"/>
      <c r="J271" s="6"/>
      <c r="K271" s="5"/>
      <c r="L271" s="7"/>
      <c r="M271" s="5"/>
      <c r="N271" s="7"/>
      <c r="O271" s="6"/>
      <c r="P271" s="5"/>
      <c r="Q271" s="56"/>
      <c r="BD271" s="55"/>
    </row>
    <row r="272" spans="2:92">
      <c r="B272" s="4"/>
      <c r="C272" s="3"/>
      <c r="D272" s="2"/>
      <c r="E272" s="7"/>
      <c r="F272" s="5"/>
      <c r="G272" s="7"/>
      <c r="H272" s="5"/>
      <c r="I272" s="7"/>
      <c r="J272" s="6"/>
      <c r="K272" s="5"/>
      <c r="L272" s="7"/>
      <c r="M272" s="5"/>
      <c r="N272" s="7"/>
      <c r="O272" s="6"/>
      <c r="P272" s="5"/>
      <c r="Q272" s="56"/>
      <c r="BD272" s="55"/>
    </row>
    <row r="273" spans="1:64">
      <c r="B273" s="147" t="s">
        <v>923</v>
      </c>
      <c r="C273" s="147"/>
      <c r="D273" s="147"/>
      <c r="E273" s="135" t="str">
        <f>TEXT(SUMPRODUCT((E253:E272)*1),"0.00")</f>
        <v>0.00</v>
      </c>
      <c r="F273" s="137"/>
      <c r="G273" s="237"/>
      <c r="H273" s="237"/>
      <c r="I273" s="135" t="str">
        <f>TEXT(SUMPRODUCT((I253:I272)*1),"0.00")</f>
        <v>0.00</v>
      </c>
      <c r="J273" s="136"/>
      <c r="K273" s="137"/>
      <c r="L273" s="237"/>
      <c r="M273" s="237"/>
      <c r="N273" s="135" t="str">
        <f>TEXT(SUMPRODUCT((N253:N272)*1),"0.00")</f>
        <v>0.00</v>
      </c>
      <c r="O273" s="136"/>
      <c r="P273" s="137"/>
      <c r="Q273" s="56"/>
      <c r="AD273" s="54">
        <f>ROW()</f>
        <v>273</v>
      </c>
      <c r="BB273" s="54" t="s">
        <v>1241</v>
      </c>
      <c r="BC273" s="54" t="s">
        <v>348</v>
      </c>
      <c r="BD273" s="55" t="b">
        <v>1</v>
      </c>
      <c r="BE273" s="54" t="str">
        <f t="shared" ref="BE273:BE281" si="36">I319</f>
        <v>0</v>
      </c>
      <c r="BF273" s="54" t="str">
        <f t="shared" ref="BF273:BF281" si="37">""&amp;I319</f>
        <v>0</v>
      </c>
      <c r="BG273" s="54" t="b">
        <v>1</v>
      </c>
      <c r="BH273" s="54" t="b">
        <v>0</v>
      </c>
      <c r="BK273" s="54" t="e">
        <f t="shared" ref="BK273:BK281" ca="1" si="38">_xlfn.FORMULATEXT(BE273)</f>
        <v>#N/A</v>
      </c>
      <c r="BL273" s="54" t="e">
        <f t="shared" ref="BL273:BL281" ca="1" si="39">_xlfn.FORMULATEXT(BE273)</f>
        <v>#N/A</v>
      </c>
    </row>
    <row r="274" spans="1:64" ht="15" customHeight="1">
      <c r="AD274" s="54">
        <f>ROW()</f>
        <v>274</v>
      </c>
      <c r="BB274" s="54" t="s">
        <v>1242</v>
      </c>
      <c r="BC274" s="54" t="s">
        <v>348</v>
      </c>
      <c r="BD274" s="55" t="b">
        <v>1</v>
      </c>
      <c r="BE274" s="54" t="str">
        <f t="shared" si="36"/>
        <v>0</v>
      </c>
      <c r="BF274" s="54" t="str">
        <f t="shared" si="37"/>
        <v>0</v>
      </c>
      <c r="BG274" s="54" t="b">
        <v>1</v>
      </c>
      <c r="BH274" s="54" t="b">
        <v>0</v>
      </c>
      <c r="BK274" s="54" t="e">
        <f t="shared" ca="1" si="38"/>
        <v>#N/A</v>
      </c>
      <c r="BL274" s="54" t="e">
        <f t="shared" ca="1" si="39"/>
        <v>#N/A</v>
      </c>
    </row>
    <row r="275" spans="1:64">
      <c r="B275" s="58" t="s">
        <v>1243</v>
      </c>
      <c r="AD275" s="54">
        <f>ROW()</f>
        <v>275</v>
      </c>
      <c r="BB275" s="54" t="s">
        <v>1244</v>
      </c>
      <c r="BC275" s="54" t="s">
        <v>348</v>
      </c>
      <c r="BD275" s="55" t="b">
        <v>1</v>
      </c>
      <c r="BE275" s="54" t="str">
        <f t="shared" si="36"/>
        <v>0</v>
      </c>
      <c r="BF275" s="54" t="str">
        <f t="shared" si="37"/>
        <v>0</v>
      </c>
      <c r="BG275" s="54" t="b">
        <v>1</v>
      </c>
      <c r="BH275" s="54" t="b">
        <v>0</v>
      </c>
      <c r="BK275" s="54" t="e">
        <f t="shared" ca="1" si="38"/>
        <v>#N/A</v>
      </c>
      <c r="BL275" s="54" t="e">
        <f t="shared" ca="1" si="39"/>
        <v>#N/A</v>
      </c>
    </row>
    <row r="276" spans="1:64">
      <c r="AD276" s="54">
        <f>ROW()</f>
        <v>276</v>
      </c>
      <c r="BB276" s="54" t="s">
        <v>1245</v>
      </c>
      <c r="BC276" s="54" t="s">
        <v>348</v>
      </c>
      <c r="BD276" s="55" t="b">
        <v>1</v>
      </c>
      <c r="BE276" s="54" t="str">
        <f t="shared" si="36"/>
        <v>55,39,364</v>
      </c>
      <c r="BF276" s="54" t="str">
        <f t="shared" si="37"/>
        <v>55,39,364</v>
      </c>
      <c r="BG276" s="54" t="b">
        <v>1</v>
      </c>
      <c r="BH276" s="54" t="b">
        <v>0</v>
      </c>
      <c r="BK276" s="54" t="e">
        <f t="shared" ca="1" si="38"/>
        <v>#N/A</v>
      </c>
      <c r="BL276" s="54" t="e">
        <f t="shared" ca="1" si="39"/>
        <v>#N/A</v>
      </c>
    </row>
    <row r="277" spans="1:64">
      <c r="B277" s="54" t="s">
        <v>1246</v>
      </c>
      <c r="N277" s="7" t="s">
        <v>1955</v>
      </c>
      <c r="O277" s="6"/>
      <c r="P277" s="5"/>
      <c r="AD277" s="54">
        <f>ROW()</f>
        <v>277</v>
      </c>
      <c r="BB277" s="54" t="s">
        <v>1247</v>
      </c>
      <c r="BC277" s="54" t="s">
        <v>348</v>
      </c>
      <c r="BD277" s="55" t="b">
        <v>1</v>
      </c>
      <c r="BE277" s="54" t="str">
        <f t="shared" si="36"/>
        <v>0</v>
      </c>
      <c r="BF277" s="54" t="str">
        <f t="shared" si="37"/>
        <v>0</v>
      </c>
      <c r="BG277" s="54" t="b">
        <v>1</v>
      </c>
      <c r="BH277" s="54" t="b">
        <v>0</v>
      </c>
      <c r="BK277" s="54" t="e">
        <f t="shared" ca="1" si="38"/>
        <v>#N/A</v>
      </c>
      <c r="BL277" s="54" t="e">
        <f t="shared" ca="1" si="39"/>
        <v>#N/A</v>
      </c>
    </row>
    <row r="278" spans="1:64">
      <c r="AD278" s="54">
        <f>ROW()</f>
        <v>278</v>
      </c>
      <c r="BB278" s="54" t="s">
        <v>1248</v>
      </c>
      <c r="BC278" s="54" t="s">
        <v>348</v>
      </c>
      <c r="BD278" s="55" t="b">
        <v>1</v>
      </c>
      <c r="BE278" s="54" t="str">
        <f t="shared" si="36"/>
        <v>0</v>
      </c>
      <c r="BF278" s="54" t="str">
        <f t="shared" si="37"/>
        <v>0</v>
      </c>
      <c r="BG278" s="54" t="b">
        <v>1</v>
      </c>
      <c r="BH278" s="54" t="b">
        <v>0</v>
      </c>
      <c r="BK278" s="54" t="e">
        <f t="shared" ca="1" si="38"/>
        <v>#N/A</v>
      </c>
      <c r="BL278" s="54" t="e">
        <f t="shared" ca="1" si="39"/>
        <v>#N/A</v>
      </c>
    </row>
    <row r="279" spans="1:64">
      <c r="B279" s="60" t="s">
        <v>1249</v>
      </c>
      <c r="N279" s="7" t="s">
        <v>1956</v>
      </c>
      <c r="O279" s="6"/>
      <c r="P279" s="5"/>
      <c r="AD279" s="54">
        <f>ROW()</f>
        <v>279</v>
      </c>
      <c r="BB279" s="54" t="s">
        <v>1250</v>
      </c>
      <c r="BC279" s="54" t="s">
        <v>348</v>
      </c>
      <c r="BD279" s="55" t="b">
        <v>1</v>
      </c>
      <c r="BE279" s="54" t="str">
        <f t="shared" si="36"/>
        <v>3,21,81,629</v>
      </c>
      <c r="BF279" s="54" t="str">
        <f t="shared" si="37"/>
        <v>3,21,81,629</v>
      </c>
      <c r="BG279" s="54" t="b">
        <v>1</v>
      </c>
      <c r="BH279" s="54" t="b">
        <v>0</v>
      </c>
      <c r="BK279" s="54" t="e">
        <f t="shared" ca="1" si="38"/>
        <v>#N/A</v>
      </c>
      <c r="BL279" s="54" t="e">
        <f t="shared" ca="1" si="39"/>
        <v>#N/A</v>
      </c>
    </row>
    <row r="280" spans="1:64">
      <c r="AD280" s="54">
        <f>ROW()</f>
        <v>280</v>
      </c>
      <c r="BB280" s="54" t="s">
        <v>1251</v>
      </c>
      <c r="BC280" s="54" t="s">
        <v>348</v>
      </c>
      <c r="BD280" s="55" t="b">
        <v>1</v>
      </c>
      <c r="BE280" s="54" t="str">
        <f t="shared" si="36"/>
        <v>1,86,60,843</v>
      </c>
      <c r="BF280" s="54" t="str">
        <f t="shared" si="37"/>
        <v>1,86,60,843</v>
      </c>
      <c r="BG280" s="54" t="b">
        <v>1</v>
      </c>
      <c r="BH280" s="54" t="b">
        <v>0</v>
      </c>
      <c r="BK280" s="54" t="e">
        <f t="shared" ca="1" si="38"/>
        <v>#N/A</v>
      </c>
      <c r="BL280" s="54" t="e">
        <f t="shared" ca="1" si="39"/>
        <v>#N/A</v>
      </c>
    </row>
    <row r="281" spans="1:64">
      <c r="A281" s="68" t="s">
        <v>789</v>
      </c>
      <c r="B281" s="58" t="s">
        <v>1253</v>
      </c>
      <c r="AD281" s="54">
        <f>ROW()</f>
        <v>281</v>
      </c>
      <c r="BB281" s="54" t="s">
        <v>1254</v>
      </c>
      <c r="BC281" s="54" t="s">
        <v>348</v>
      </c>
      <c r="BD281" s="55" t="b">
        <v>1</v>
      </c>
      <c r="BE281" s="54" t="str">
        <f t="shared" si="36"/>
        <v>728254004.00</v>
      </c>
      <c r="BF281" s="54" t="str">
        <f t="shared" si="37"/>
        <v>728254004.00</v>
      </c>
      <c r="BG281" s="54" t="b">
        <v>0</v>
      </c>
      <c r="BH281" s="54" t="b">
        <v>0</v>
      </c>
      <c r="BK281" s="54" t="e">
        <f t="shared" ca="1" si="38"/>
        <v>#N/A</v>
      </c>
      <c r="BL281" s="54" t="e">
        <f t="shared" ca="1" si="39"/>
        <v>#N/A</v>
      </c>
    </row>
    <row r="282" spans="1:64">
      <c r="A282" s="68" t="s">
        <v>789</v>
      </c>
      <c r="AD282" s="54">
        <f>ROW()</f>
        <v>282</v>
      </c>
      <c r="BB282" s="54" t="s">
        <v>1255</v>
      </c>
      <c r="BC282" s="54" t="s">
        <v>461</v>
      </c>
      <c r="BD282" s="55" t="b">
        <v>0</v>
      </c>
      <c r="BE282" s="54" t="s">
        <v>1215</v>
      </c>
      <c r="BF282" s="54" t="s">
        <v>1215</v>
      </c>
      <c r="BG282" s="54" t="b">
        <v>0</v>
      </c>
      <c r="BH282" s="54" t="b">
        <v>0</v>
      </c>
      <c r="BK282" s="54" t="s">
        <v>463</v>
      </c>
      <c r="BL282" s="54" t="s">
        <v>463</v>
      </c>
    </row>
    <row r="283" spans="1:64">
      <c r="A283" s="68" t="s">
        <v>789</v>
      </c>
      <c r="B283" s="58" t="s">
        <v>1256</v>
      </c>
      <c r="AD283" s="54">
        <f>ROW()</f>
        <v>283</v>
      </c>
      <c r="BB283" s="54" t="s">
        <v>1257</v>
      </c>
      <c r="BC283" s="54" t="s">
        <v>461</v>
      </c>
      <c r="BD283" s="55" t="b">
        <v>0</v>
      </c>
      <c r="BE283" s="54" t="s">
        <v>1098</v>
      </c>
      <c r="BF283" s="54" t="s">
        <v>1098</v>
      </c>
      <c r="BG283" s="54" t="b">
        <v>0</v>
      </c>
      <c r="BH283" s="54" t="b">
        <v>0</v>
      </c>
      <c r="BK283" s="54" t="s">
        <v>463</v>
      </c>
      <c r="BL283" s="54" t="s">
        <v>463</v>
      </c>
    </row>
    <row r="284" spans="1:64">
      <c r="A284" s="68" t="s">
        <v>789</v>
      </c>
      <c r="AD284" s="54">
        <f>ROW()</f>
        <v>284</v>
      </c>
      <c r="BB284" s="54" t="s">
        <v>1258</v>
      </c>
      <c r="BC284" s="54" t="s">
        <v>461</v>
      </c>
      <c r="BD284" s="55" t="b">
        <v>0</v>
      </c>
      <c r="BE284" s="54" t="s">
        <v>684</v>
      </c>
      <c r="BF284" s="54" t="s">
        <v>684</v>
      </c>
      <c r="BG284" s="54" t="b">
        <v>0</v>
      </c>
      <c r="BH284" s="54" t="b">
        <v>0</v>
      </c>
      <c r="BK284" s="54" t="s">
        <v>463</v>
      </c>
      <c r="BL284" s="54" t="s">
        <v>463</v>
      </c>
    </row>
    <row r="285" spans="1:64">
      <c r="A285" s="68" t="s">
        <v>789</v>
      </c>
      <c r="B285" s="155" t="s">
        <v>1259</v>
      </c>
      <c r="C285" s="155"/>
      <c r="D285" s="155" t="s">
        <v>1260</v>
      </c>
      <c r="E285" s="155"/>
      <c r="F285" s="155"/>
      <c r="G285" s="155"/>
      <c r="H285" s="155"/>
      <c r="I285" s="158" t="s">
        <v>1261</v>
      </c>
      <c r="J285" s="158"/>
      <c r="K285" s="158"/>
      <c r="L285" s="158"/>
      <c r="M285" s="158" t="s">
        <v>1262</v>
      </c>
      <c r="N285" s="158"/>
      <c r="O285" s="158"/>
      <c r="P285" s="158"/>
      <c r="AD285" s="54">
        <f>ROW()</f>
        <v>285</v>
      </c>
      <c r="BB285" s="54" t="s">
        <v>1263</v>
      </c>
      <c r="BC285" s="54" t="s">
        <v>348</v>
      </c>
      <c r="BD285" s="55" t="b">
        <v>1</v>
      </c>
      <c r="BE285" s="54" t="str">
        <f>K312</f>
        <v>53.53</v>
      </c>
      <c r="BF285" s="54" t="str">
        <f>""&amp;K312</f>
        <v>53.53</v>
      </c>
      <c r="BG285" s="54" t="b">
        <v>0</v>
      </c>
      <c r="BH285" s="54" t="b">
        <v>0</v>
      </c>
      <c r="BK285" s="54" t="e">
        <f t="shared" ref="BK285:BK299" ca="1" si="40">_xlfn.FORMULATEXT(BE285)</f>
        <v>#N/A</v>
      </c>
      <c r="BL285" s="54" t="e">
        <f t="shared" ref="BL285:BL299" ca="1" si="41">_xlfn.FORMULATEXT(BE285)</f>
        <v>#N/A</v>
      </c>
    </row>
    <row r="286" spans="1:64">
      <c r="A286" s="68" t="s">
        <v>789</v>
      </c>
      <c r="B286" s="155"/>
      <c r="C286" s="155"/>
      <c r="D286" s="155"/>
      <c r="E286" s="155"/>
      <c r="F286" s="155"/>
      <c r="G286" s="155"/>
      <c r="H286" s="155"/>
      <c r="I286" s="158" t="s">
        <v>918</v>
      </c>
      <c r="J286" s="158"/>
      <c r="K286" s="158" t="s">
        <v>1098</v>
      </c>
      <c r="L286" s="158"/>
      <c r="M286" s="158" t="s">
        <v>918</v>
      </c>
      <c r="N286" s="158"/>
      <c r="O286" s="158" t="s">
        <v>1098</v>
      </c>
      <c r="P286" s="158"/>
      <c r="AD286" s="54">
        <f>ROW()</f>
        <v>286</v>
      </c>
      <c r="BB286" s="54" t="s">
        <v>1264</v>
      </c>
      <c r="BC286" s="54" t="s">
        <v>348</v>
      </c>
      <c r="BD286" s="55" t="b">
        <v>1</v>
      </c>
      <c r="BE286" s="54" t="str">
        <f>K313</f>
        <v>1.04</v>
      </c>
      <c r="BF286" s="54" t="str">
        <f>""&amp;K313</f>
        <v>1.04</v>
      </c>
      <c r="BG286" s="54" t="b">
        <v>0</v>
      </c>
      <c r="BH286" s="54" t="b">
        <v>0</v>
      </c>
      <c r="BK286" s="54" t="e">
        <f t="shared" ca="1" si="40"/>
        <v>#N/A</v>
      </c>
      <c r="BL286" s="54" t="e">
        <f t="shared" ca="1" si="41"/>
        <v>#N/A</v>
      </c>
    </row>
    <row r="287" spans="1:64">
      <c r="A287" s="68" t="s">
        <v>789</v>
      </c>
      <c r="B287" s="145">
        <v>1</v>
      </c>
      <c r="C287" s="145"/>
      <c r="D287" s="154" t="s">
        <v>1265</v>
      </c>
      <c r="E287" s="154"/>
      <c r="F287" s="154"/>
      <c r="G287" s="154"/>
      <c r="H287" s="154"/>
      <c r="I287" s="157"/>
      <c r="J287" s="157"/>
      <c r="K287" s="156"/>
      <c r="L287" s="156"/>
      <c r="M287" s="157"/>
      <c r="N287" s="157"/>
      <c r="O287" s="156"/>
      <c r="P287" s="156"/>
      <c r="AD287" s="54">
        <f>ROW()</f>
        <v>287</v>
      </c>
      <c r="BB287" s="54" t="s">
        <v>1266</v>
      </c>
      <c r="BC287" s="54" t="s">
        <v>348</v>
      </c>
      <c r="BD287" s="55" t="b">
        <v>1</v>
      </c>
      <c r="BE287" s="54" t="str">
        <f>K314</f>
        <v>0.00</v>
      </c>
      <c r="BF287" s="54" t="str">
        <f>""&amp;K314</f>
        <v>0.00</v>
      </c>
      <c r="BG287" s="54" t="b">
        <v>0</v>
      </c>
      <c r="BH287" s="54" t="b">
        <v>0</v>
      </c>
      <c r="BK287" s="54" t="e">
        <f t="shared" ca="1" si="40"/>
        <v>#N/A</v>
      </c>
      <c r="BL287" s="54" t="e">
        <f t="shared" ca="1" si="41"/>
        <v>#N/A</v>
      </c>
    </row>
    <row r="288" spans="1:64" ht="14.5" customHeight="1">
      <c r="A288" s="68" t="s">
        <v>789</v>
      </c>
      <c r="B288" s="145"/>
      <c r="C288" s="145"/>
      <c r="D288" s="154" t="s">
        <v>1267</v>
      </c>
      <c r="E288" s="154"/>
      <c r="F288" s="154"/>
      <c r="G288" s="154"/>
      <c r="H288" s="154"/>
      <c r="I288" s="7" t="s">
        <v>1957</v>
      </c>
      <c r="J288" s="5"/>
      <c r="K288" s="110" t="str">
        <f>IF(I288&lt;&gt;"",IF(($I$303+$I$327)=0,"0.00",TEXT(ROUND(I288/($I$303+$I$327)*100,2),"0.00")),"0.00")</f>
        <v>40.85</v>
      </c>
      <c r="L288" s="111"/>
      <c r="M288" s="7" t="s">
        <v>976</v>
      </c>
      <c r="N288" s="5"/>
      <c r="O288" s="110" t="str">
        <f>IF(M288&lt;&gt;"",IF(($M$303+$M$327)=0,"0.00",TEXT(ROUND(M288/($M$303+$M$327)*100,2),"0.00")),"0.00")</f>
        <v>0.00</v>
      </c>
      <c r="P288" s="111"/>
      <c r="AD288" s="54">
        <f>ROW()</f>
        <v>288</v>
      </c>
      <c r="BB288" s="54" t="s">
        <v>1268</v>
      </c>
      <c r="BC288" s="54" t="s">
        <v>348</v>
      </c>
      <c r="BD288" s="55" t="b">
        <v>1</v>
      </c>
      <c r="BE288" s="54" t="str">
        <f t="shared" ref="BE288:BE299" si="42">K316</f>
        <v>0.00</v>
      </c>
      <c r="BF288" s="54" t="str">
        <f t="shared" ref="BF288:BF299" si="43">""&amp;K316</f>
        <v>0.00</v>
      </c>
      <c r="BG288" s="54" t="b">
        <v>0</v>
      </c>
      <c r="BH288" s="54" t="b">
        <v>0</v>
      </c>
      <c r="BK288" s="54" t="e">
        <f t="shared" ca="1" si="40"/>
        <v>#N/A</v>
      </c>
      <c r="BL288" s="54" t="e">
        <f t="shared" ca="1" si="41"/>
        <v>#N/A</v>
      </c>
    </row>
    <row r="289" spans="1:64">
      <c r="A289" s="68" t="s">
        <v>789</v>
      </c>
      <c r="B289" s="145"/>
      <c r="C289" s="145"/>
      <c r="D289" s="154" t="s">
        <v>1269</v>
      </c>
      <c r="E289" s="154"/>
      <c r="F289" s="154"/>
      <c r="G289" s="154"/>
      <c r="H289" s="154"/>
      <c r="I289" s="7" t="s">
        <v>976</v>
      </c>
      <c r="J289" s="5"/>
      <c r="K289" s="110" t="str">
        <f>IF(I289&lt;&gt;"",IF(($I$303+$I$327)=0,"0.00",TEXT(ROUND(I289/($I$303+$I$327)*100,2),"0.00")),"0.00")</f>
        <v>0.00</v>
      </c>
      <c r="L289" s="111"/>
      <c r="M289" s="7" t="s">
        <v>976</v>
      </c>
      <c r="N289" s="5"/>
      <c r="O289" s="110" t="str">
        <f>IF(M289&lt;&gt;"",IF(($M$303+$M$327)=0,"0.00",TEXT(ROUND(M289/($M$303+$M$327)*100,2),"0.00")),"0.00")</f>
        <v>0.00</v>
      </c>
      <c r="P289" s="111"/>
      <c r="AD289" s="54">
        <f>ROW()</f>
        <v>289</v>
      </c>
      <c r="BB289" s="54" t="s">
        <v>1270</v>
      </c>
      <c r="BC289" s="54" t="s">
        <v>348</v>
      </c>
      <c r="BD289" s="55" t="b">
        <v>1</v>
      </c>
      <c r="BE289" s="54" t="str">
        <f t="shared" si="42"/>
        <v>0.00</v>
      </c>
      <c r="BF289" s="54" t="str">
        <f t="shared" si="43"/>
        <v>0.00</v>
      </c>
      <c r="BG289" s="54" t="b">
        <v>0</v>
      </c>
      <c r="BH289" s="54" t="b">
        <v>0</v>
      </c>
      <c r="BK289" s="54" t="e">
        <f t="shared" ca="1" si="40"/>
        <v>#N/A</v>
      </c>
      <c r="BL289" s="54" t="e">
        <f t="shared" ca="1" si="41"/>
        <v>#N/A</v>
      </c>
    </row>
    <row r="290" spans="1:64">
      <c r="A290" s="68" t="s">
        <v>789</v>
      </c>
      <c r="B290" s="145"/>
      <c r="C290" s="145"/>
      <c r="D290" s="154" t="s">
        <v>1271</v>
      </c>
      <c r="E290" s="154"/>
      <c r="F290" s="154"/>
      <c r="G290" s="154"/>
      <c r="H290" s="154"/>
      <c r="I290" s="7" t="s">
        <v>976</v>
      </c>
      <c r="J290" s="5"/>
      <c r="K290" s="110" t="str">
        <f>IF(I290&lt;&gt;"",IF(($I$303+$I$327)=0,"0.00",TEXT(ROUND(I290/($I$303+$I$327)*100,2),"0.00")),"0.00")</f>
        <v>0.00</v>
      </c>
      <c r="L290" s="111"/>
      <c r="M290" s="7" t="s">
        <v>976</v>
      </c>
      <c r="N290" s="5"/>
      <c r="O290" s="110" t="str">
        <f>IF(M290&lt;&gt;"",IF(($M$303+$M$327)=0,"0.00",TEXT(ROUND(M290/($M$303+$M$327)*100,2),"0.00")),"0.00")</f>
        <v>0.00</v>
      </c>
      <c r="P290" s="111"/>
      <c r="AD290" s="54">
        <f>ROW()</f>
        <v>290</v>
      </c>
      <c r="BB290" s="54" t="s">
        <v>1272</v>
      </c>
      <c r="BC290" s="54" t="s">
        <v>348</v>
      </c>
      <c r="BD290" s="55" t="b">
        <v>1</v>
      </c>
      <c r="BE290" s="54" t="str">
        <f t="shared" si="42"/>
        <v>0.00</v>
      </c>
      <c r="BF290" s="54" t="str">
        <f t="shared" si="43"/>
        <v>0.00</v>
      </c>
      <c r="BG290" s="54" t="b">
        <v>0</v>
      </c>
      <c r="BH290" s="54" t="b">
        <v>0</v>
      </c>
      <c r="BK290" s="54" t="e">
        <f t="shared" ca="1" si="40"/>
        <v>#N/A</v>
      </c>
      <c r="BL290" s="54" t="e">
        <f t="shared" ca="1" si="41"/>
        <v>#N/A</v>
      </c>
    </row>
    <row r="291" spans="1:64">
      <c r="A291" s="68" t="s">
        <v>789</v>
      </c>
      <c r="B291" s="145">
        <v>2</v>
      </c>
      <c r="C291" s="145"/>
      <c r="D291" s="154" t="s">
        <v>1273</v>
      </c>
      <c r="E291" s="154"/>
      <c r="F291" s="154"/>
      <c r="G291" s="154"/>
      <c r="H291" s="154"/>
      <c r="I291" s="152"/>
      <c r="J291" s="152"/>
      <c r="K291" s="153"/>
      <c r="L291" s="153"/>
      <c r="M291" s="152"/>
      <c r="N291" s="152"/>
      <c r="O291" s="153"/>
      <c r="P291" s="153"/>
      <c r="AD291" s="54">
        <f>ROW()</f>
        <v>291</v>
      </c>
      <c r="BB291" s="54" t="s">
        <v>1274</v>
      </c>
      <c r="BC291" s="54" t="s">
        <v>348</v>
      </c>
      <c r="BD291" s="55" t="b">
        <v>1</v>
      </c>
      <c r="BE291" s="54" t="str">
        <f t="shared" si="42"/>
        <v>0.00</v>
      </c>
      <c r="BF291" s="54" t="str">
        <f t="shared" si="43"/>
        <v>0.00</v>
      </c>
      <c r="BG291" s="54" t="b">
        <v>0</v>
      </c>
      <c r="BH291" s="54" t="b">
        <v>0</v>
      </c>
      <c r="BK291" s="54" t="e">
        <f t="shared" ca="1" si="40"/>
        <v>#N/A</v>
      </c>
      <c r="BL291" s="54" t="e">
        <f t="shared" ca="1" si="41"/>
        <v>#N/A</v>
      </c>
    </row>
    <row r="292" spans="1:64">
      <c r="A292" s="68" t="s">
        <v>789</v>
      </c>
      <c r="B292" s="145"/>
      <c r="C292" s="145"/>
      <c r="D292" s="154" t="s">
        <v>1275</v>
      </c>
      <c r="E292" s="154"/>
      <c r="F292" s="154"/>
      <c r="G292" s="154"/>
      <c r="H292" s="154"/>
      <c r="I292" s="7" t="s">
        <v>976</v>
      </c>
      <c r="J292" s="5"/>
      <c r="K292" s="110" t="str">
        <f t="shared" ref="K292:K302" si="44">IF(I292&lt;&gt;"",IF(($I$303+$I$327)=0,"0.00",TEXT(ROUND(I292/($I$303+$I$327)*100,2),"0.00")),"0.00")</f>
        <v>0.00</v>
      </c>
      <c r="L292" s="111"/>
      <c r="M292" s="7" t="s">
        <v>976</v>
      </c>
      <c r="N292" s="5"/>
      <c r="O292" s="110" t="str">
        <f t="shared" ref="O292:O302" si="45">IF(M292&lt;&gt;"",IF(($M$303+$M$327)=0,"0.00",TEXT(ROUND(M292/($M$303+$M$327)*100,2),"0.00")),"0.00")</f>
        <v>0.00</v>
      </c>
      <c r="P292" s="111"/>
      <c r="AD292" s="54">
        <f>ROW()</f>
        <v>292</v>
      </c>
      <c r="BB292" s="54" t="s">
        <v>1276</v>
      </c>
      <c r="BC292" s="54" t="s">
        <v>348</v>
      </c>
      <c r="BD292" s="55" t="b">
        <v>1</v>
      </c>
      <c r="BE292" s="54" t="str">
        <f t="shared" si="42"/>
        <v>0.00</v>
      </c>
      <c r="BF292" s="54" t="str">
        <f t="shared" si="43"/>
        <v>0.00</v>
      </c>
      <c r="BG292" s="54" t="b">
        <v>0</v>
      </c>
      <c r="BH292" s="54" t="b">
        <v>0</v>
      </c>
      <c r="BK292" s="54" t="e">
        <f t="shared" ca="1" si="40"/>
        <v>#N/A</v>
      </c>
      <c r="BL292" s="54" t="e">
        <f t="shared" ca="1" si="41"/>
        <v>#N/A</v>
      </c>
    </row>
    <row r="293" spans="1:64">
      <c r="A293" s="68" t="s">
        <v>789</v>
      </c>
      <c r="B293" s="145"/>
      <c r="C293" s="145"/>
      <c r="D293" s="154" t="s">
        <v>1277</v>
      </c>
      <c r="E293" s="154"/>
      <c r="F293" s="154"/>
      <c r="G293" s="154"/>
      <c r="H293" s="154"/>
      <c r="I293" s="7" t="s">
        <v>976</v>
      </c>
      <c r="J293" s="5"/>
      <c r="K293" s="110" t="str">
        <f t="shared" si="44"/>
        <v>0.00</v>
      </c>
      <c r="L293" s="111"/>
      <c r="M293" s="7" t="s">
        <v>976</v>
      </c>
      <c r="N293" s="5"/>
      <c r="O293" s="110" t="str">
        <f t="shared" si="45"/>
        <v>0.00</v>
      </c>
      <c r="P293" s="111"/>
      <c r="AD293" s="54">
        <f>ROW()</f>
        <v>293</v>
      </c>
      <c r="BB293" s="54" t="s">
        <v>1278</v>
      </c>
      <c r="BC293" s="54" t="s">
        <v>348</v>
      </c>
      <c r="BD293" s="55" t="b">
        <v>1</v>
      </c>
      <c r="BE293" s="54" t="str">
        <f t="shared" si="42"/>
        <v>0.00</v>
      </c>
      <c r="BF293" s="54" t="str">
        <f t="shared" si="43"/>
        <v>0.00</v>
      </c>
      <c r="BG293" s="54" t="b">
        <v>0</v>
      </c>
      <c r="BH293" s="54" t="b">
        <v>0</v>
      </c>
      <c r="BK293" s="54" t="e">
        <f t="shared" ca="1" si="40"/>
        <v>#N/A</v>
      </c>
      <c r="BL293" s="54" t="e">
        <f t="shared" ca="1" si="41"/>
        <v>#N/A</v>
      </c>
    </row>
    <row r="294" spans="1:64">
      <c r="A294" s="68" t="s">
        <v>789</v>
      </c>
      <c r="B294" s="145"/>
      <c r="C294" s="145"/>
      <c r="D294" s="154" t="s">
        <v>1279</v>
      </c>
      <c r="E294" s="154"/>
      <c r="F294" s="154"/>
      <c r="G294" s="154"/>
      <c r="H294" s="154"/>
      <c r="I294" s="7" t="s">
        <v>976</v>
      </c>
      <c r="J294" s="5"/>
      <c r="K294" s="110" t="str">
        <f t="shared" si="44"/>
        <v>0.00</v>
      </c>
      <c r="L294" s="111"/>
      <c r="M294" s="7" t="s">
        <v>976</v>
      </c>
      <c r="N294" s="5"/>
      <c r="O294" s="110" t="str">
        <f t="shared" si="45"/>
        <v>0.00</v>
      </c>
      <c r="P294" s="111"/>
      <c r="AD294" s="54">
        <f>ROW()</f>
        <v>294</v>
      </c>
      <c r="BB294" s="54" t="s">
        <v>1280</v>
      </c>
      <c r="BC294" s="54" t="s">
        <v>348</v>
      </c>
      <c r="BD294" s="55" t="b">
        <v>1</v>
      </c>
      <c r="BE294" s="54" t="str">
        <f t="shared" si="42"/>
        <v>0.45</v>
      </c>
      <c r="BF294" s="54" t="str">
        <f t="shared" si="43"/>
        <v>0.45</v>
      </c>
      <c r="BG294" s="54" t="b">
        <v>0</v>
      </c>
      <c r="BH294" s="54" t="b">
        <v>0</v>
      </c>
      <c r="BK294" s="54" t="e">
        <f t="shared" ca="1" si="40"/>
        <v>#N/A</v>
      </c>
      <c r="BL294" s="54" t="e">
        <f t="shared" ca="1" si="41"/>
        <v>#N/A</v>
      </c>
    </row>
    <row r="295" spans="1:64">
      <c r="A295" s="68" t="s">
        <v>789</v>
      </c>
      <c r="B295" s="145">
        <v>3</v>
      </c>
      <c r="C295" s="145"/>
      <c r="D295" s="154" t="s">
        <v>1281</v>
      </c>
      <c r="E295" s="154"/>
      <c r="F295" s="154"/>
      <c r="G295" s="154"/>
      <c r="H295" s="154"/>
      <c r="I295" s="7" t="s">
        <v>976</v>
      </c>
      <c r="J295" s="5"/>
      <c r="K295" s="110" t="str">
        <f t="shared" si="44"/>
        <v>0.00</v>
      </c>
      <c r="L295" s="111"/>
      <c r="M295" s="7" t="s">
        <v>976</v>
      </c>
      <c r="N295" s="5"/>
      <c r="O295" s="110" t="str">
        <f t="shared" si="45"/>
        <v>0.00</v>
      </c>
      <c r="P295" s="111"/>
      <c r="AD295" s="54">
        <f>ROW()</f>
        <v>295</v>
      </c>
      <c r="BB295" s="54" t="s">
        <v>1282</v>
      </c>
      <c r="BC295" s="54" t="s">
        <v>348</v>
      </c>
      <c r="BD295" s="55" t="b">
        <v>1</v>
      </c>
      <c r="BE295" s="54" t="str">
        <f t="shared" si="42"/>
        <v>0.00</v>
      </c>
      <c r="BF295" s="54" t="str">
        <f t="shared" si="43"/>
        <v>0.00</v>
      </c>
      <c r="BG295" s="54" t="b">
        <v>0</v>
      </c>
      <c r="BH295" s="54" t="b">
        <v>0</v>
      </c>
      <c r="BK295" s="54" t="e">
        <f t="shared" ca="1" si="40"/>
        <v>#N/A</v>
      </c>
      <c r="BL295" s="54" t="e">
        <f t="shared" ca="1" si="41"/>
        <v>#N/A</v>
      </c>
    </row>
    <row r="296" spans="1:64">
      <c r="A296" s="68" t="s">
        <v>789</v>
      </c>
      <c r="B296" s="145">
        <v>4</v>
      </c>
      <c r="C296" s="145"/>
      <c r="D296" s="154" t="s">
        <v>1283</v>
      </c>
      <c r="E296" s="154"/>
      <c r="F296" s="154"/>
      <c r="G296" s="154"/>
      <c r="H296" s="154"/>
      <c r="I296" s="7" t="s">
        <v>976</v>
      </c>
      <c r="J296" s="5"/>
      <c r="K296" s="110" t="str">
        <f t="shared" si="44"/>
        <v>0.00</v>
      </c>
      <c r="L296" s="111"/>
      <c r="M296" s="7" t="s">
        <v>976</v>
      </c>
      <c r="N296" s="5"/>
      <c r="O296" s="110" t="str">
        <f t="shared" si="45"/>
        <v>0.00</v>
      </c>
      <c r="P296" s="111"/>
      <c r="AD296" s="54">
        <f>ROW()</f>
        <v>296</v>
      </c>
      <c r="BB296" s="54" t="s">
        <v>1284</v>
      </c>
      <c r="BC296" s="54" t="s">
        <v>348</v>
      </c>
      <c r="BD296" s="55" t="b">
        <v>1</v>
      </c>
      <c r="BE296" s="54" t="str">
        <f t="shared" si="42"/>
        <v>0.00</v>
      </c>
      <c r="BF296" s="54" t="str">
        <f t="shared" si="43"/>
        <v>0.00</v>
      </c>
      <c r="BG296" s="54" t="b">
        <v>0</v>
      </c>
      <c r="BH296" s="54" t="b">
        <v>0</v>
      </c>
      <c r="BK296" s="54" t="e">
        <f t="shared" ca="1" si="40"/>
        <v>#N/A</v>
      </c>
      <c r="BL296" s="54" t="e">
        <f t="shared" ca="1" si="41"/>
        <v>#N/A</v>
      </c>
    </row>
    <row r="297" spans="1:64">
      <c r="A297" s="68" t="s">
        <v>789</v>
      </c>
      <c r="B297" s="145">
        <v>5</v>
      </c>
      <c r="C297" s="145"/>
      <c r="D297" s="154" t="s">
        <v>1285</v>
      </c>
      <c r="E297" s="154"/>
      <c r="F297" s="154"/>
      <c r="G297" s="154"/>
      <c r="H297" s="154"/>
      <c r="I297" s="7" t="s">
        <v>976</v>
      </c>
      <c r="J297" s="5"/>
      <c r="K297" s="110" t="str">
        <f t="shared" si="44"/>
        <v>0.00</v>
      </c>
      <c r="L297" s="111"/>
      <c r="M297" s="7" t="s">
        <v>976</v>
      </c>
      <c r="N297" s="5"/>
      <c r="O297" s="110" t="str">
        <f t="shared" si="45"/>
        <v>0.00</v>
      </c>
      <c r="P297" s="111"/>
      <c r="AD297" s="54">
        <f>ROW()</f>
        <v>297</v>
      </c>
      <c r="BB297" s="54" t="s">
        <v>1286</v>
      </c>
      <c r="BC297" s="54" t="s">
        <v>348</v>
      </c>
      <c r="BD297" s="55" t="b">
        <v>1</v>
      </c>
      <c r="BE297" s="54" t="str">
        <f t="shared" si="42"/>
        <v>2.61</v>
      </c>
      <c r="BF297" s="54" t="str">
        <f t="shared" si="43"/>
        <v>2.61</v>
      </c>
      <c r="BG297" s="54" t="b">
        <v>0</v>
      </c>
      <c r="BH297" s="54" t="b">
        <v>0</v>
      </c>
      <c r="BK297" s="54" t="e">
        <f t="shared" ca="1" si="40"/>
        <v>#N/A</v>
      </c>
      <c r="BL297" s="54" t="e">
        <f t="shared" ca="1" si="41"/>
        <v>#N/A</v>
      </c>
    </row>
    <row r="298" spans="1:64">
      <c r="A298" s="68" t="s">
        <v>789</v>
      </c>
      <c r="B298" s="145">
        <v>6</v>
      </c>
      <c r="C298" s="145"/>
      <c r="D298" s="154" t="s">
        <v>1287</v>
      </c>
      <c r="E298" s="154"/>
      <c r="F298" s="154"/>
      <c r="G298" s="154"/>
      <c r="H298" s="154"/>
      <c r="I298" s="7" t="s">
        <v>976</v>
      </c>
      <c r="J298" s="5"/>
      <c r="K298" s="110" t="str">
        <f t="shared" si="44"/>
        <v>0.00</v>
      </c>
      <c r="L298" s="111"/>
      <c r="M298" s="7" t="s">
        <v>976</v>
      </c>
      <c r="N298" s="5"/>
      <c r="O298" s="110" t="str">
        <f t="shared" si="45"/>
        <v>0.00</v>
      </c>
      <c r="P298" s="111"/>
      <c r="AD298" s="54">
        <f>ROW()</f>
        <v>298</v>
      </c>
      <c r="BB298" s="54" t="s">
        <v>1288</v>
      </c>
      <c r="BC298" s="54" t="s">
        <v>348</v>
      </c>
      <c r="BD298" s="55" t="b">
        <v>1</v>
      </c>
      <c r="BE298" s="54" t="str">
        <f t="shared" si="42"/>
        <v>1.52</v>
      </c>
      <c r="BF298" s="54" t="str">
        <f t="shared" si="43"/>
        <v>1.52</v>
      </c>
      <c r="BG298" s="54" t="b">
        <v>0</v>
      </c>
      <c r="BH298" s="54" t="b">
        <v>0</v>
      </c>
      <c r="BK298" s="54" t="e">
        <f t="shared" ca="1" si="40"/>
        <v>#N/A</v>
      </c>
      <c r="BL298" s="54" t="e">
        <f t="shared" ca="1" si="41"/>
        <v>#N/A</v>
      </c>
    </row>
    <row r="299" spans="1:64">
      <c r="A299" s="68" t="s">
        <v>789</v>
      </c>
      <c r="B299" s="145">
        <v>7</v>
      </c>
      <c r="C299" s="145"/>
      <c r="D299" s="154" t="s">
        <v>1289</v>
      </c>
      <c r="E299" s="154"/>
      <c r="F299" s="154"/>
      <c r="G299" s="154"/>
      <c r="H299" s="154"/>
      <c r="I299" s="7" t="s">
        <v>976</v>
      </c>
      <c r="J299" s="5"/>
      <c r="K299" s="110" t="str">
        <f t="shared" si="44"/>
        <v>0.00</v>
      </c>
      <c r="L299" s="111"/>
      <c r="M299" s="7" t="s">
        <v>976</v>
      </c>
      <c r="N299" s="5"/>
      <c r="O299" s="110" t="str">
        <f t="shared" si="45"/>
        <v>0.00</v>
      </c>
      <c r="P299" s="111"/>
      <c r="AD299" s="54">
        <f>ROW()</f>
        <v>299</v>
      </c>
      <c r="BB299" s="54" t="s">
        <v>1290</v>
      </c>
      <c r="BC299" s="54" t="s">
        <v>348</v>
      </c>
      <c r="BD299" s="55" t="b">
        <v>1</v>
      </c>
      <c r="BE299" s="54" t="str">
        <f t="shared" si="42"/>
        <v>59.15</v>
      </c>
      <c r="BF299" s="54" t="str">
        <f t="shared" si="43"/>
        <v>59.15</v>
      </c>
      <c r="BG299" s="54" t="b">
        <v>0</v>
      </c>
      <c r="BH299" s="54" t="b">
        <v>0</v>
      </c>
      <c r="BK299" s="54" t="e">
        <f t="shared" ca="1" si="40"/>
        <v>#N/A</v>
      </c>
      <c r="BL299" s="54" t="e">
        <f t="shared" ca="1" si="41"/>
        <v>#N/A</v>
      </c>
    </row>
    <row r="300" spans="1:64">
      <c r="A300" s="68" t="s">
        <v>789</v>
      </c>
      <c r="B300" s="145">
        <v>8</v>
      </c>
      <c r="C300" s="145"/>
      <c r="D300" s="154" t="s">
        <v>1291</v>
      </c>
      <c r="E300" s="154"/>
      <c r="F300" s="154"/>
      <c r="G300" s="154"/>
      <c r="H300" s="154"/>
      <c r="I300" s="7" t="s">
        <v>976</v>
      </c>
      <c r="J300" s="5"/>
      <c r="K300" s="110" t="str">
        <f t="shared" si="44"/>
        <v>0.00</v>
      </c>
      <c r="L300" s="111"/>
      <c r="M300" s="7" t="s">
        <v>976</v>
      </c>
      <c r="N300" s="5"/>
      <c r="O300" s="110" t="str">
        <f t="shared" si="45"/>
        <v>0.00</v>
      </c>
      <c r="P300" s="111"/>
      <c r="AD300" s="54">
        <f>ROW()</f>
        <v>300</v>
      </c>
      <c r="BB300" s="54" t="s">
        <v>1292</v>
      </c>
      <c r="BC300" s="54" t="s">
        <v>461</v>
      </c>
      <c r="BD300" s="55" t="b">
        <v>0</v>
      </c>
      <c r="BE300" s="54" t="s">
        <v>1215</v>
      </c>
      <c r="BF300" s="54" t="s">
        <v>1215</v>
      </c>
      <c r="BG300" s="54" t="b">
        <v>0</v>
      </c>
      <c r="BH300" s="54" t="b">
        <v>0</v>
      </c>
      <c r="BK300" s="54" t="s">
        <v>463</v>
      </c>
      <c r="BL300" s="54" t="s">
        <v>463</v>
      </c>
    </row>
    <row r="301" spans="1:64">
      <c r="A301" s="68" t="s">
        <v>789</v>
      </c>
      <c r="B301" s="145">
        <v>9</v>
      </c>
      <c r="C301" s="145"/>
      <c r="D301" s="246" t="s">
        <v>1293</v>
      </c>
      <c r="E301" s="246"/>
      <c r="F301" s="247"/>
      <c r="G301" s="247"/>
      <c r="H301" s="247"/>
      <c r="I301" s="7" t="s">
        <v>976</v>
      </c>
      <c r="J301" s="5"/>
      <c r="K301" s="110" t="str">
        <f t="shared" si="44"/>
        <v>0.00</v>
      </c>
      <c r="L301" s="111"/>
      <c r="M301" s="7" t="s">
        <v>976</v>
      </c>
      <c r="N301" s="5"/>
      <c r="O301" s="110" t="str">
        <f t="shared" si="45"/>
        <v>0.00</v>
      </c>
      <c r="P301" s="111"/>
      <c r="AD301" s="54">
        <f>ROW()</f>
        <v>301</v>
      </c>
      <c r="BB301" s="54" t="s">
        <v>1294</v>
      </c>
      <c r="BC301" s="54" t="s">
        <v>461</v>
      </c>
      <c r="BD301" s="55" t="b">
        <v>0</v>
      </c>
      <c r="BE301" s="54" t="s">
        <v>918</v>
      </c>
      <c r="BF301" s="54" t="s">
        <v>918</v>
      </c>
      <c r="BG301" s="54" t="b">
        <v>0</v>
      </c>
      <c r="BH301" s="54" t="b">
        <v>0</v>
      </c>
      <c r="BK301" s="54" t="s">
        <v>463</v>
      </c>
      <c r="BL301" s="54" t="s">
        <v>463</v>
      </c>
    </row>
    <row r="302" spans="1:64">
      <c r="A302" s="68" t="s">
        <v>789</v>
      </c>
      <c r="B302" s="145">
        <v>10</v>
      </c>
      <c r="C302" s="145"/>
      <c r="D302" s="154" t="s">
        <v>75</v>
      </c>
      <c r="E302" s="154"/>
      <c r="F302" s="4" t="s">
        <v>976</v>
      </c>
      <c r="G302" s="4"/>
      <c r="H302" s="190"/>
      <c r="I302" s="7" t="s">
        <v>976</v>
      </c>
      <c r="J302" s="5"/>
      <c r="K302" s="110" t="str">
        <f t="shared" si="44"/>
        <v>0.00</v>
      </c>
      <c r="L302" s="111"/>
      <c r="M302" s="7" t="s">
        <v>976</v>
      </c>
      <c r="N302" s="5"/>
      <c r="O302" s="110" t="str">
        <f t="shared" si="45"/>
        <v>0.00</v>
      </c>
      <c r="P302" s="111"/>
      <c r="AD302" s="54">
        <f>ROW()</f>
        <v>302</v>
      </c>
      <c r="BB302" s="54" t="s">
        <v>1295</v>
      </c>
      <c r="BC302" s="54" t="s">
        <v>461</v>
      </c>
      <c r="BD302" s="55" t="b">
        <v>0</v>
      </c>
      <c r="BE302" s="54" t="s">
        <v>1137</v>
      </c>
      <c r="BF302" s="54" t="s">
        <v>1137</v>
      </c>
      <c r="BG302" s="54" t="b">
        <v>0</v>
      </c>
      <c r="BH302" s="54" t="b">
        <v>0</v>
      </c>
      <c r="BK302" s="54" t="s">
        <v>463</v>
      </c>
      <c r="BL302" s="54" t="s">
        <v>463</v>
      </c>
    </row>
    <row r="303" spans="1:64">
      <c r="A303" s="68" t="s">
        <v>789</v>
      </c>
      <c r="B303" s="145"/>
      <c r="C303" s="145"/>
      <c r="D303" s="255" t="s">
        <v>923</v>
      </c>
      <c r="E303" s="255"/>
      <c r="F303" s="255"/>
      <c r="G303" s="255"/>
      <c r="H303" s="255"/>
      <c r="I303" s="110" t="str" cm="1">
        <f t="array" ref="I303">TEXT(SUM(_xlfn.NUMBERVALUE(I288:J290),_xlfn.NUMBERVALUE(I292:J302)),"0.00")</f>
        <v>503037872.00</v>
      </c>
      <c r="J303" s="111"/>
      <c r="K303" s="110" t="str" cm="1">
        <f t="array" ref="K303">TEXT(MIN(100,SUM(_xlfn.NUMBERVALUE(K288:L290),_xlfn.NUMBERVALUE(K292:L302))),"0.00")</f>
        <v>40.85</v>
      </c>
      <c r="L303" s="111"/>
      <c r="M303" s="110" t="str" cm="1">
        <f t="array" ref="M303">TEXT(SUM(_xlfn.NUMBERVALUE(M288:N290),_xlfn.NUMBERVALUE(M292:N302)),"0.00")</f>
        <v>0.00</v>
      </c>
      <c r="N303" s="111"/>
      <c r="O303" s="110" t="str" cm="1">
        <f t="array" ref="O303">TEXT(MIN(100,SUM(_xlfn.NUMBERVALUE(O288:P290),_xlfn.NUMBERVALUE(O292:P302))),"0.00")</f>
        <v>0.00</v>
      </c>
      <c r="P303" s="111"/>
      <c r="AD303" s="54">
        <f>ROW()</f>
        <v>303</v>
      </c>
      <c r="BB303" s="54" t="s">
        <v>1296</v>
      </c>
      <c r="BC303" s="54" t="s">
        <v>348</v>
      </c>
      <c r="BD303" s="55" t="b">
        <v>1</v>
      </c>
      <c r="BE303" s="54" t="str">
        <f>M312</f>
        <v>0</v>
      </c>
      <c r="BF303" s="54" t="str">
        <f>""&amp;M312</f>
        <v>0</v>
      </c>
      <c r="BG303" s="54" t="b">
        <v>1</v>
      </c>
      <c r="BH303" s="54" t="b">
        <v>0</v>
      </c>
      <c r="BK303" s="54" t="e">
        <f t="shared" ref="BK303:BK317" ca="1" si="46">_xlfn.FORMULATEXT(BE303)</f>
        <v>#N/A</v>
      </c>
      <c r="BL303" s="54" t="e">
        <f t="shared" ref="BL303:BL317" ca="1" si="47">_xlfn.FORMULATEXT(BE303)</f>
        <v>#N/A</v>
      </c>
    </row>
    <row r="304" spans="1:64" ht="14.5" customHeight="1">
      <c r="A304" s="68" t="s">
        <v>789</v>
      </c>
      <c r="AD304" s="54">
        <f>ROW()</f>
        <v>304</v>
      </c>
      <c r="BB304" s="54" t="s">
        <v>1297</v>
      </c>
      <c r="BC304" s="54" t="s">
        <v>348</v>
      </c>
      <c r="BD304" s="55" t="b">
        <v>1</v>
      </c>
      <c r="BE304" s="54" t="str">
        <f>M313</f>
        <v>0</v>
      </c>
      <c r="BF304" s="54" t="str">
        <f>""&amp;M313</f>
        <v>0</v>
      </c>
      <c r="BG304" s="54" t="b">
        <v>1</v>
      </c>
      <c r="BH304" s="54" t="b">
        <v>0</v>
      </c>
      <c r="BK304" s="54" t="e">
        <f t="shared" ca="1" si="46"/>
        <v>#N/A</v>
      </c>
      <c r="BL304" s="54" t="e">
        <f t="shared" ca="1" si="47"/>
        <v>#N/A</v>
      </c>
    </row>
    <row r="305" spans="1:64">
      <c r="A305" s="68" t="s">
        <v>789</v>
      </c>
      <c r="B305" s="60" t="s">
        <v>1298</v>
      </c>
      <c r="N305" s="234" t="s">
        <v>36</v>
      </c>
      <c r="O305" s="235"/>
      <c r="P305" s="236"/>
      <c r="AD305" s="54">
        <f>ROW()</f>
        <v>305</v>
      </c>
      <c r="BB305" s="54" t="s">
        <v>1299</v>
      </c>
      <c r="BC305" s="54" t="s">
        <v>348</v>
      </c>
      <c r="BD305" s="55" t="b">
        <v>1</v>
      </c>
      <c r="BE305" s="54" t="str">
        <f>M314</f>
        <v>0</v>
      </c>
      <c r="BF305" s="54" t="str">
        <f>""&amp;M314</f>
        <v>0</v>
      </c>
      <c r="BG305" s="54" t="b">
        <v>1</v>
      </c>
      <c r="BH305" s="54" t="b">
        <v>0</v>
      </c>
      <c r="BK305" s="54" t="e">
        <f t="shared" ca="1" si="46"/>
        <v>#N/A</v>
      </c>
      <c r="BL305" s="54" t="e">
        <f t="shared" ca="1" si="47"/>
        <v>#N/A</v>
      </c>
    </row>
    <row r="306" spans="1:64">
      <c r="A306" s="68" t="s">
        <v>789</v>
      </c>
      <c r="AD306" s="54">
        <f>ROW()</f>
        <v>306</v>
      </c>
      <c r="BB306" s="54" t="s">
        <v>1300</v>
      </c>
      <c r="BC306" s="54" t="s">
        <v>348</v>
      </c>
      <c r="BD306" s="55" t="b">
        <v>1</v>
      </c>
      <c r="BE306" s="54" t="str">
        <f t="shared" ref="BE306:BE317" si="48">M316</f>
        <v>0</v>
      </c>
      <c r="BF306" s="54" t="str">
        <f t="shared" ref="BF306:BF317" si="49">""&amp;M316</f>
        <v>0</v>
      </c>
      <c r="BG306" s="54" t="b">
        <v>1</v>
      </c>
      <c r="BH306" s="54" t="b">
        <v>0</v>
      </c>
      <c r="BK306" s="54" t="e">
        <f t="shared" ca="1" si="46"/>
        <v>#N/A</v>
      </c>
      <c r="BL306" s="54" t="e">
        <f t="shared" ca="1" si="47"/>
        <v>#N/A</v>
      </c>
    </row>
    <row r="307" spans="1:64">
      <c r="A307" s="68" t="s">
        <v>789</v>
      </c>
      <c r="B307" s="58" t="s">
        <v>1301</v>
      </c>
      <c r="AD307" s="54">
        <f>ROW()</f>
        <v>307</v>
      </c>
      <c r="BB307" s="54" t="s">
        <v>1302</v>
      </c>
      <c r="BC307" s="54" t="s">
        <v>348</v>
      </c>
      <c r="BD307" s="55" t="b">
        <v>1</v>
      </c>
      <c r="BE307" s="54" t="str">
        <f t="shared" si="48"/>
        <v>0</v>
      </c>
      <c r="BF307" s="54" t="str">
        <f t="shared" si="49"/>
        <v>0</v>
      </c>
      <c r="BG307" s="54" t="b">
        <v>1</v>
      </c>
      <c r="BH307" s="54" t="b">
        <v>0</v>
      </c>
      <c r="BK307" s="54" t="e">
        <f t="shared" ca="1" si="46"/>
        <v>#N/A</v>
      </c>
      <c r="BL307" s="54" t="e">
        <f t="shared" ca="1" si="47"/>
        <v>#N/A</v>
      </c>
    </row>
    <row r="308" spans="1:64">
      <c r="A308" s="68" t="s">
        <v>789</v>
      </c>
      <c r="AD308" s="54">
        <f>ROW()</f>
        <v>308</v>
      </c>
      <c r="BB308" s="54" t="s">
        <v>1303</v>
      </c>
      <c r="BC308" s="54" t="s">
        <v>348</v>
      </c>
      <c r="BD308" s="55" t="b">
        <v>1</v>
      </c>
      <c r="BE308" s="54" t="str">
        <f t="shared" si="48"/>
        <v>0</v>
      </c>
      <c r="BF308" s="54" t="str">
        <f t="shared" si="49"/>
        <v>0</v>
      </c>
      <c r="BG308" s="54" t="b">
        <v>1</v>
      </c>
      <c r="BH308" s="54" t="b">
        <v>0</v>
      </c>
      <c r="BK308" s="54" t="e">
        <f t="shared" ca="1" si="46"/>
        <v>#N/A</v>
      </c>
      <c r="BL308" s="54" t="e">
        <f t="shared" ca="1" si="47"/>
        <v>#N/A</v>
      </c>
    </row>
    <row r="309" spans="1:64">
      <c r="A309" s="68" t="s">
        <v>789</v>
      </c>
      <c r="B309" s="155" t="s">
        <v>1259</v>
      </c>
      <c r="C309" s="155"/>
      <c r="D309" s="155" t="s">
        <v>1260</v>
      </c>
      <c r="E309" s="155"/>
      <c r="F309" s="155"/>
      <c r="G309" s="155"/>
      <c r="H309" s="155"/>
      <c r="I309" s="158" t="s">
        <v>1261</v>
      </c>
      <c r="J309" s="158"/>
      <c r="K309" s="158"/>
      <c r="L309" s="158"/>
      <c r="M309" s="158" t="s">
        <v>1262</v>
      </c>
      <c r="N309" s="158"/>
      <c r="O309" s="158"/>
      <c r="P309" s="158"/>
      <c r="AD309" s="54">
        <f>ROW()</f>
        <v>309</v>
      </c>
      <c r="BB309" s="54" t="s">
        <v>1304</v>
      </c>
      <c r="BC309" s="54" t="s">
        <v>348</v>
      </c>
      <c r="BD309" s="55" t="b">
        <v>1</v>
      </c>
      <c r="BE309" s="54" t="str">
        <f t="shared" si="48"/>
        <v>0</v>
      </c>
      <c r="BF309" s="54" t="str">
        <f t="shared" si="49"/>
        <v>0</v>
      </c>
      <c r="BG309" s="54" t="b">
        <v>1</v>
      </c>
      <c r="BH309" s="54" t="b">
        <v>0</v>
      </c>
      <c r="BK309" s="54" t="e">
        <f t="shared" ca="1" si="46"/>
        <v>#N/A</v>
      </c>
      <c r="BL309" s="54" t="e">
        <f t="shared" ca="1" si="47"/>
        <v>#N/A</v>
      </c>
    </row>
    <row r="310" spans="1:64">
      <c r="A310" s="68" t="s">
        <v>789</v>
      </c>
      <c r="B310" s="155"/>
      <c r="C310" s="155"/>
      <c r="D310" s="155"/>
      <c r="E310" s="155"/>
      <c r="F310" s="155"/>
      <c r="G310" s="155"/>
      <c r="H310" s="155"/>
      <c r="I310" s="158" t="s">
        <v>918</v>
      </c>
      <c r="J310" s="158"/>
      <c r="K310" s="158" t="s">
        <v>1098</v>
      </c>
      <c r="L310" s="158"/>
      <c r="M310" s="158" t="s">
        <v>918</v>
      </c>
      <c r="N310" s="158"/>
      <c r="O310" s="158" t="s">
        <v>1098</v>
      </c>
      <c r="P310" s="158"/>
      <c r="AD310" s="54">
        <f>ROW()</f>
        <v>310</v>
      </c>
      <c r="BB310" s="54" t="s">
        <v>1305</v>
      </c>
      <c r="BC310" s="54" t="s">
        <v>348</v>
      </c>
      <c r="BD310" s="55" t="b">
        <v>1</v>
      </c>
      <c r="BE310" s="54" t="str">
        <f t="shared" si="48"/>
        <v>0</v>
      </c>
      <c r="BF310" s="54" t="str">
        <f t="shared" si="49"/>
        <v>0</v>
      </c>
      <c r="BG310" s="54" t="b">
        <v>1</v>
      </c>
      <c r="BH310" s="54" t="b">
        <v>0</v>
      </c>
      <c r="BK310" s="54" t="e">
        <f t="shared" ca="1" si="46"/>
        <v>#N/A</v>
      </c>
      <c r="BL310" s="54" t="e">
        <f t="shared" ca="1" si="47"/>
        <v>#N/A</v>
      </c>
    </row>
    <row r="311" spans="1:64">
      <c r="A311" s="68" t="s">
        <v>789</v>
      </c>
      <c r="B311" s="145">
        <v>1</v>
      </c>
      <c r="C311" s="145"/>
      <c r="D311" s="154" t="s">
        <v>1265</v>
      </c>
      <c r="E311" s="154"/>
      <c r="F311" s="154"/>
      <c r="G311" s="154"/>
      <c r="H311" s="154"/>
      <c r="I311" s="156"/>
      <c r="J311" s="156"/>
      <c r="K311" s="156"/>
      <c r="L311" s="156"/>
      <c r="M311" s="156"/>
      <c r="N311" s="156"/>
      <c r="O311" s="157"/>
      <c r="P311" s="157"/>
      <c r="AD311" s="54">
        <f>ROW()</f>
        <v>311</v>
      </c>
      <c r="BB311" s="54" t="s">
        <v>1306</v>
      </c>
      <c r="BC311" s="54" t="s">
        <v>348</v>
      </c>
      <c r="BD311" s="55" t="b">
        <v>1</v>
      </c>
      <c r="BE311" s="54" t="str">
        <f t="shared" si="48"/>
        <v>0</v>
      </c>
      <c r="BF311" s="54" t="str">
        <f t="shared" si="49"/>
        <v>0</v>
      </c>
      <c r="BG311" s="54" t="b">
        <v>1</v>
      </c>
      <c r="BH311" s="54" t="b">
        <v>0</v>
      </c>
      <c r="BK311" s="54" t="e">
        <f t="shared" ca="1" si="46"/>
        <v>#N/A</v>
      </c>
      <c r="BL311" s="54" t="e">
        <f t="shared" ca="1" si="47"/>
        <v>#N/A</v>
      </c>
    </row>
    <row r="312" spans="1:64">
      <c r="A312" s="68" t="s">
        <v>789</v>
      </c>
      <c r="B312" s="145"/>
      <c r="C312" s="145"/>
      <c r="D312" s="154" t="s">
        <v>1267</v>
      </c>
      <c r="E312" s="154"/>
      <c r="F312" s="154"/>
      <c r="G312" s="154"/>
      <c r="H312" s="154"/>
      <c r="I312" s="7" t="s">
        <v>1962</v>
      </c>
      <c r="J312" s="5"/>
      <c r="K312" s="110" t="str">
        <f>IF(I312&lt;&gt;"",IF(($I$303+$I$327)=0,"0.00",TEXT(ROUND(I312/($I$303+$I$327)*100,2),"0.00")),"0.00")</f>
        <v>53.53</v>
      </c>
      <c r="L312" s="111"/>
      <c r="M312" s="7" t="s">
        <v>976</v>
      </c>
      <c r="N312" s="5"/>
      <c r="O312" s="110" t="str">
        <f>IF(M312&lt;&gt;"",IF(($M$303+$M$327)=0,"0.00",TEXT(ROUND(M312/($M$303+$M$327)*100,2),"0.00")),"0.00")</f>
        <v>0.00</v>
      </c>
      <c r="P312" s="111"/>
      <c r="AD312" s="54">
        <f>ROW()</f>
        <v>312</v>
      </c>
      <c r="BB312" s="54" t="s">
        <v>1307</v>
      </c>
      <c r="BC312" s="54" t="s">
        <v>348</v>
      </c>
      <c r="BD312" s="55" t="b">
        <v>1</v>
      </c>
      <c r="BE312" s="54" t="str">
        <f t="shared" si="48"/>
        <v>0</v>
      </c>
      <c r="BF312" s="54" t="str">
        <f t="shared" si="49"/>
        <v>0</v>
      </c>
      <c r="BG312" s="54" t="b">
        <v>1</v>
      </c>
      <c r="BH312" s="54" t="b">
        <v>0</v>
      </c>
      <c r="BK312" s="54" t="e">
        <f t="shared" ca="1" si="46"/>
        <v>#N/A</v>
      </c>
      <c r="BL312" s="54" t="e">
        <f t="shared" ca="1" si="47"/>
        <v>#N/A</v>
      </c>
    </row>
    <row r="313" spans="1:64">
      <c r="A313" s="68" t="s">
        <v>789</v>
      </c>
      <c r="B313" s="145"/>
      <c r="C313" s="145"/>
      <c r="D313" s="154" t="s">
        <v>1269</v>
      </c>
      <c r="E313" s="154"/>
      <c r="F313" s="154"/>
      <c r="G313" s="154"/>
      <c r="H313" s="154"/>
      <c r="I313" s="7" t="s">
        <v>1959</v>
      </c>
      <c r="J313" s="5"/>
      <c r="K313" s="110" t="str">
        <f>IF(I313&lt;&gt;"",IF(($I$303+$I$327)=0,"0.00",TEXT(ROUND(I313/($I$303+$I$327)*100,2),"0.00")),"0.00")</f>
        <v>1.04</v>
      </c>
      <c r="L313" s="111"/>
      <c r="M313" s="7" t="s">
        <v>976</v>
      </c>
      <c r="N313" s="5"/>
      <c r="O313" s="110" t="str">
        <f>IF(M313&lt;&gt;"",IF(($M$303+$M$327)=0,"0.00",TEXT(ROUND(M313/($M$303+$M$327)*100,2),"0.00")),"0.00")</f>
        <v>0.00</v>
      </c>
      <c r="P313" s="111"/>
      <c r="AD313" s="54">
        <f>ROW()</f>
        <v>313</v>
      </c>
      <c r="BB313" s="54" t="s">
        <v>1308</v>
      </c>
      <c r="BC313" s="54" t="s">
        <v>348</v>
      </c>
      <c r="BD313" s="55" t="b">
        <v>1</v>
      </c>
      <c r="BE313" s="54" t="str">
        <f t="shared" si="48"/>
        <v>0</v>
      </c>
      <c r="BF313" s="54" t="str">
        <f t="shared" si="49"/>
        <v>0</v>
      </c>
      <c r="BG313" s="54" t="b">
        <v>1</v>
      </c>
      <c r="BH313" s="54" t="b">
        <v>0</v>
      </c>
      <c r="BK313" s="54" t="e">
        <f t="shared" ca="1" si="46"/>
        <v>#N/A</v>
      </c>
      <c r="BL313" s="54" t="e">
        <f t="shared" ca="1" si="47"/>
        <v>#N/A</v>
      </c>
    </row>
    <row r="314" spans="1:64">
      <c r="A314" s="68" t="s">
        <v>789</v>
      </c>
      <c r="B314" s="145"/>
      <c r="C314" s="145"/>
      <c r="D314" s="154" t="s">
        <v>1271</v>
      </c>
      <c r="E314" s="154"/>
      <c r="F314" s="154"/>
      <c r="G314" s="154"/>
      <c r="H314" s="154"/>
      <c r="I314" s="7" t="s">
        <v>976</v>
      </c>
      <c r="J314" s="5"/>
      <c r="K314" s="110" t="str">
        <f>IF(I314&lt;&gt;"",IF(($I$303+$I$327)=0,"0.00",TEXT(ROUND(I314/($I$303+$I$327)*100,2),"0.00")),"0.00")</f>
        <v>0.00</v>
      </c>
      <c r="L314" s="111"/>
      <c r="M314" s="7" t="s">
        <v>976</v>
      </c>
      <c r="N314" s="5"/>
      <c r="O314" s="110" t="str">
        <f>IF(M314&lt;&gt;"",IF(($M$303+$M$327)=0,"0.00",TEXT(ROUND(M314/($M$303+$M$327)*100,2),"0.00")),"0.00")</f>
        <v>0.00</v>
      </c>
      <c r="P314" s="111"/>
      <c r="AD314" s="54">
        <f>ROW()</f>
        <v>314</v>
      </c>
      <c r="BB314" s="54" t="s">
        <v>1309</v>
      </c>
      <c r="BC314" s="54" t="s">
        <v>348</v>
      </c>
      <c r="BD314" s="55" t="b">
        <v>1</v>
      </c>
      <c r="BE314" s="54" t="str">
        <f t="shared" si="48"/>
        <v>0</v>
      </c>
      <c r="BF314" s="54" t="str">
        <f t="shared" si="49"/>
        <v>0</v>
      </c>
      <c r="BG314" s="54" t="b">
        <v>1</v>
      </c>
      <c r="BH314" s="54" t="b">
        <v>0</v>
      </c>
      <c r="BK314" s="54" t="e">
        <f t="shared" ca="1" si="46"/>
        <v>#N/A</v>
      </c>
      <c r="BL314" s="54" t="e">
        <f t="shared" ca="1" si="47"/>
        <v>#N/A</v>
      </c>
    </row>
    <row r="315" spans="1:64">
      <c r="A315" s="68" t="s">
        <v>789</v>
      </c>
      <c r="B315" s="145">
        <v>2</v>
      </c>
      <c r="C315" s="145"/>
      <c r="D315" s="154" t="s">
        <v>1273</v>
      </c>
      <c r="E315" s="154"/>
      <c r="F315" s="154"/>
      <c r="G315" s="154"/>
      <c r="H315" s="154"/>
      <c r="I315" s="152"/>
      <c r="J315" s="152"/>
      <c r="K315" s="153"/>
      <c r="L315" s="153"/>
      <c r="M315" s="152"/>
      <c r="N315" s="152"/>
      <c r="O315" s="153"/>
      <c r="P315" s="153"/>
      <c r="AD315" s="54">
        <f>ROW()</f>
        <v>315</v>
      </c>
      <c r="BB315" s="54" t="s">
        <v>1310</v>
      </c>
      <c r="BC315" s="54" t="s">
        <v>348</v>
      </c>
      <c r="BD315" s="55" t="b">
        <v>1</v>
      </c>
      <c r="BE315" s="54" t="str">
        <f t="shared" si="48"/>
        <v>0</v>
      </c>
      <c r="BF315" s="54" t="str">
        <f t="shared" si="49"/>
        <v>0</v>
      </c>
      <c r="BG315" s="54" t="b">
        <v>1</v>
      </c>
      <c r="BH315" s="54" t="b">
        <v>0</v>
      </c>
      <c r="BK315" s="54" t="e">
        <f t="shared" ca="1" si="46"/>
        <v>#N/A</v>
      </c>
      <c r="BL315" s="54" t="e">
        <f t="shared" ca="1" si="47"/>
        <v>#N/A</v>
      </c>
    </row>
    <row r="316" spans="1:64">
      <c r="A316" s="68" t="s">
        <v>789</v>
      </c>
      <c r="B316" s="145"/>
      <c r="C316" s="145"/>
      <c r="D316" s="154" t="s">
        <v>1275</v>
      </c>
      <c r="E316" s="154"/>
      <c r="F316" s="154"/>
      <c r="G316" s="154"/>
      <c r="H316" s="154"/>
      <c r="I316" s="7" t="s">
        <v>976</v>
      </c>
      <c r="J316" s="5"/>
      <c r="K316" s="110" t="str">
        <f t="shared" ref="K316:K326" si="50">IF(I316&lt;&gt;"",IF(($I$303+$I$327)=0,"0.00",TEXT(ROUND(I316/($I$303+$I$327)*100,2),"0.00")),"0.00")</f>
        <v>0.00</v>
      </c>
      <c r="L316" s="111"/>
      <c r="M316" s="7" t="s">
        <v>976</v>
      </c>
      <c r="N316" s="5"/>
      <c r="O316" s="110" t="str">
        <f t="shared" ref="O316:O326" si="51">IF(M316&lt;&gt;"",IF(($M$303+$M$327)=0,"0.00",TEXT(ROUND(M316/($M$303+$M$327)*100,2),"0.00")),"0.00")</f>
        <v>0.00</v>
      </c>
      <c r="P316" s="111"/>
      <c r="AD316" s="54">
        <f>ROW()</f>
        <v>316</v>
      </c>
      <c r="BB316" s="54" t="s">
        <v>1311</v>
      </c>
      <c r="BC316" s="54" t="s">
        <v>348</v>
      </c>
      <c r="BD316" s="55" t="b">
        <v>1</v>
      </c>
      <c r="BE316" s="54">
        <f t="shared" si="48"/>
        <v>0</v>
      </c>
      <c r="BF316" s="54" t="str">
        <f t="shared" si="49"/>
        <v/>
      </c>
      <c r="BG316" s="54" t="b">
        <v>1</v>
      </c>
      <c r="BH316" s="54" t="b">
        <v>0</v>
      </c>
      <c r="BK316" s="54" t="e">
        <f t="shared" ca="1" si="46"/>
        <v>#N/A</v>
      </c>
      <c r="BL316" s="54" t="e">
        <f t="shared" ca="1" si="47"/>
        <v>#N/A</v>
      </c>
    </row>
    <row r="317" spans="1:64">
      <c r="A317" s="68" t="s">
        <v>789</v>
      </c>
      <c r="B317" s="145"/>
      <c r="C317" s="145"/>
      <c r="D317" s="154" t="s">
        <v>1277</v>
      </c>
      <c r="E317" s="154"/>
      <c r="F317" s="154"/>
      <c r="G317" s="154"/>
      <c r="H317" s="154"/>
      <c r="I317" s="7" t="s">
        <v>976</v>
      </c>
      <c r="J317" s="5"/>
      <c r="K317" s="110" t="str">
        <f t="shared" si="50"/>
        <v>0.00</v>
      </c>
      <c r="L317" s="111"/>
      <c r="M317" s="7" t="s">
        <v>976</v>
      </c>
      <c r="N317" s="5"/>
      <c r="O317" s="110" t="str">
        <f t="shared" si="51"/>
        <v>0.00</v>
      </c>
      <c r="P317" s="111"/>
      <c r="AD317" s="54">
        <f>ROW()</f>
        <v>317</v>
      </c>
      <c r="BB317" s="54" t="s">
        <v>1312</v>
      </c>
      <c r="BC317" s="54" t="s">
        <v>348</v>
      </c>
      <c r="BD317" s="55" t="b">
        <v>1</v>
      </c>
      <c r="BE317" s="54" t="str">
        <f t="shared" si="48"/>
        <v>0.00</v>
      </c>
      <c r="BF317" s="54" t="str">
        <f t="shared" si="49"/>
        <v>0.00</v>
      </c>
      <c r="BG317" s="54" t="b">
        <v>0</v>
      </c>
      <c r="BH317" s="54" t="b">
        <v>0</v>
      </c>
      <c r="BK317" s="54" t="e">
        <f t="shared" ca="1" si="46"/>
        <v>#N/A</v>
      </c>
      <c r="BL317" s="54" t="e">
        <f t="shared" ca="1" si="47"/>
        <v>#N/A</v>
      </c>
    </row>
    <row r="318" spans="1:64">
      <c r="A318" s="68" t="s">
        <v>789</v>
      </c>
      <c r="B318" s="145"/>
      <c r="C318" s="145"/>
      <c r="D318" s="154" t="s">
        <v>1279</v>
      </c>
      <c r="E318" s="154"/>
      <c r="F318" s="154"/>
      <c r="G318" s="154"/>
      <c r="H318" s="154"/>
      <c r="I318" s="7" t="s">
        <v>976</v>
      </c>
      <c r="J318" s="5"/>
      <c r="K318" s="110" t="str">
        <f t="shared" si="50"/>
        <v>0.00</v>
      </c>
      <c r="L318" s="111"/>
      <c r="M318" s="7" t="s">
        <v>976</v>
      </c>
      <c r="N318" s="5"/>
      <c r="O318" s="110" t="str">
        <f t="shared" si="51"/>
        <v>0.00</v>
      </c>
      <c r="P318" s="111"/>
      <c r="AD318" s="54">
        <f>ROW()</f>
        <v>318</v>
      </c>
      <c r="BB318" s="54" t="s">
        <v>1313</v>
      </c>
      <c r="BC318" s="54" t="s">
        <v>461</v>
      </c>
      <c r="BD318" s="55" t="b">
        <v>0</v>
      </c>
      <c r="BE318" s="54" t="s">
        <v>1215</v>
      </c>
      <c r="BF318" s="54" t="s">
        <v>1215</v>
      </c>
      <c r="BG318" s="54" t="b">
        <v>0</v>
      </c>
      <c r="BH318" s="54" t="b">
        <v>0</v>
      </c>
      <c r="BK318" s="54" t="s">
        <v>463</v>
      </c>
      <c r="BL318" s="54" t="s">
        <v>463</v>
      </c>
    </row>
    <row r="319" spans="1:64">
      <c r="A319" s="68" t="s">
        <v>789</v>
      </c>
      <c r="B319" s="145">
        <v>3</v>
      </c>
      <c r="C319" s="145"/>
      <c r="D319" s="154" t="s">
        <v>1281</v>
      </c>
      <c r="E319" s="154"/>
      <c r="F319" s="154"/>
      <c r="G319" s="154"/>
      <c r="H319" s="154"/>
      <c r="I319" s="7" t="s">
        <v>976</v>
      </c>
      <c r="J319" s="5"/>
      <c r="K319" s="110" t="str">
        <f t="shared" si="50"/>
        <v>0.00</v>
      </c>
      <c r="L319" s="111"/>
      <c r="M319" s="7" t="s">
        <v>976</v>
      </c>
      <c r="N319" s="5"/>
      <c r="O319" s="110" t="str">
        <f t="shared" si="51"/>
        <v>0.00</v>
      </c>
      <c r="P319" s="111"/>
      <c r="AD319" s="54">
        <f>ROW()</f>
        <v>319</v>
      </c>
      <c r="BB319" s="54" t="s">
        <v>1314</v>
      </c>
      <c r="BC319" s="54" t="s">
        <v>461</v>
      </c>
      <c r="BD319" s="55" t="b">
        <v>0</v>
      </c>
      <c r="BE319" s="54" t="s">
        <v>1098</v>
      </c>
      <c r="BF319" s="54" t="s">
        <v>1098</v>
      </c>
      <c r="BG319" s="54" t="b">
        <v>0</v>
      </c>
      <c r="BH319" s="54" t="b">
        <v>0</v>
      </c>
      <c r="BK319" s="54" t="s">
        <v>463</v>
      </c>
      <c r="BL319" s="54" t="s">
        <v>463</v>
      </c>
    </row>
    <row r="320" spans="1:64">
      <c r="A320" s="68" t="s">
        <v>789</v>
      </c>
      <c r="B320" s="145">
        <v>4</v>
      </c>
      <c r="C320" s="145"/>
      <c r="D320" s="154" t="s">
        <v>1283</v>
      </c>
      <c r="E320" s="154"/>
      <c r="F320" s="154"/>
      <c r="G320" s="154"/>
      <c r="H320" s="154"/>
      <c r="I320" s="7" t="s">
        <v>976</v>
      </c>
      <c r="J320" s="5"/>
      <c r="K320" s="110" t="str">
        <f t="shared" si="50"/>
        <v>0.00</v>
      </c>
      <c r="L320" s="111"/>
      <c r="M320" s="7" t="s">
        <v>976</v>
      </c>
      <c r="N320" s="5"/>
      <c r="O320" s="110" t="str">
        <f t="shared" si="51"/>
        <v>0.00</v>
      </c>
      <c r="P320" s="111"/>
      <c r="AD320" s="54">
        <f>ROW()</f>
        <v>320</v>
      </c>
      <c r="BB320" s="54" t="s">
        <v>1315</v>
      </c>
      <c r="BC320" s="54" t="s">
        <v>461</v>
      </c>
      <c r="BD320" s="55" t="b">
        <v>0</v>
      </c>
      <c r="BE320" s="54" t="s">
        <v>1137</v>
      </c>
      <c r="BF320" s="54" t="s">
        <v>1137</v>
      </c>
      <c r="BG320" s="54" t="b">
        <v>0</v>
      </c>
      <c r="BH320" s="54" t="b">
        <v>0</v>
      </c>
      <c r="BK320" s="54" t="s">
        <v>463</v>
      </c>
      <c r="BL320" s="54" t="s">
        <v>463</v>
      </c>
    </row>
    <row r="321" spans="1:64">
      <c r="A321" s="68" t="s">
        <v>789</v>
      </c>
      <c r="B321" s="145">
        <v>5</v>
      </c>
      <c r="C321" s="145"/>
      <c r="D321" s="154" t="s">
        <v>1285</v>
      </c>
      <c r="E321" s="154"/>
      <c r="F321" s="154"/>
      <c r="G321" s="154"/>
      <c r="H321" s="154"/>
      <c r="I321" s="7" t="s">
        <v>976</v>
      </c>
      <c r="J321" s="5"/>
      <c r="K321" s="110" t="str">
        <f t="shared" si="50"/>
        <v>0.00</v>
      </c>
      <c r="L321" s="111"/>
      <c r="M321" s="7" t="s">
        <v>976</v>
      </c>
      <c r="N321" s="5"/>
      <c r="O321" s="110" t="str">
        <f t="shared" si="51"/>
        <v>0.00</v>
      </c>
      <c r="P321" s="111"/>
      <c r="AD321" s="54">
        <f>ROW()</f>
        <v>321</v>
      </c>
      <c r="BB321" s="54" t="s">
        <v>1316</v>
      </c>
      <c r="BC321" s="54" t="s">
        <v>348</v>
      </c>
      <c r="BD321" s="55" t="b">
        <v>1</v>
      </c>
      <c r="BE321" s="54" t="str">
        <f>O312</f>
        <v>0.00</v>
      </c>
      <c r="BF321" s="54" t="str">
        <f>""&amp;O312</f>
        <v>0.00</v>
      </c>
      <c r="BG321" s="54" t="b">
        <v>0</v>
      </c>
      <c r="BH321" s="54" t="b">
        <v>0</v>
      </c>
      <c r="BK321" s="54" t="e">
        <f t="shared" ref="BK321:BK343" ca="1" si="52">_xlfn.FORMULATEXT(BE321)</f>
        <v>#N/A</v>
      </c>
      <c r="BL321" s="54" t="e">
        <f t="shared" ref="BL321:BL343" ca="1" si="53">_xlfn.FORMULATEXT(BE321)</f>
        <v>#N/A</v>
      </c>
    </row>
    <row r="322" spans="1:64">
      <c r="A322" s="68" t="s">
        <v>789</v>
      </c>
      <c r="B322" s="145">
        <v>6</v>
      </c>
      <c r="C322" s="145"/>
      <c r="D322" s="154" t="s">
        <v>1287</v>
      </c>
      <c r="E322" s="154"/>
      <c r="F322" s="154"/>
      <c r="G322" s="154"/>
      <c r="H322" s="154"/>
      <c r="I322" s="7" t="s">
        <v>1958</v>
      </c>
      <c r="J322" s="5"/>
      <c r="K322" s="110" t="str">
        <f t="shared" si="50"/>
        <v>0.45</v>
      </c>
      <c r="L322" s="111"/>
      <c r="M322" s="7" t="s">
        <v>976</v>
      </c>
      <c r="N322" s="5"/>
      <c r="O322" s="110" t="str">
        <f t="shared" si="51"/>
        <v>0.00</v>
      </c>
      <c r="P322" s="111"/>
      <c r="AD322" s="54">
        <f>ROW()</f>
        <v>322</v>
      </c>
      <c r="BB322" s="54" t="s">
        <v>1317</v>
      </c>
      <c r="BC322" s="54" t="s">
        <v>348</v>
      </c>
      <c r="BD322" s="55" t="b">
        <v>1</v>
      </c>
      <c r="BE322" s="54" t="str">
        <f>O313</f>
        <v>0.00</v>
      </c>
      <c r="BF322" s="54" t="str">
        <f>""&amp;O313</f>
        <v>0.00</v>
      </c>
      <c r="BG322" s="54" t="b">
        <v>0</v>
      </c>
      <c r="BH322" s="54" t="b">
        <v>0</v>
      </c>
      <c r="BK322" s="54" t="e">
        <f t="shared" ca="1" si="52"/>
        <v>#N/A</v>
      </c>
      <c r="BL322" s="54" t="e">
        <f t="shared" ca="1" si="53"/>
        <v>#N/A</v>
      </c>
    </row>
    <row r="323" spans="1:64">
      <c r="A323" s="68" t="s">
        <v>789</v>
      </c>
      <c r="B323" s="145">
        <v>7</v>
      </c>
      <c r="C323" s="145"/>
      <c r="D323" s="154" t="s">
        <v>1289</v>
      </c>
      <c r="E323" s="154"/>
      <c r="F323" s="154"/>
      <c r="G323" s="154"/>
      <c r="H323" s="154"/>
      <c r="I323" s="7" t="s">
        <v>976</v>
      </c>
      <c r="J323" s="5"/>
      <c r="K323" s="110" t="str">
        <f t="shared" si="50"/>
        <v>0.00</v>
      </c>
      <c r="L323" s="111"/>
      <c r="M323" s="7" t="s">
        <v>976</v>
      </c>
      <c r="N323" s="5"/>
      <c r="O323" s="110" t="str">
        <f t="shared" si="51"/>
        <v>0.00</v>
      </c>
      <c r="P323" s="111"/>
      <c r="AD323" s="54">
        <f>ROW()</f>
        <v>323</v>
      </c>
      <c r="BB323" s="54" t="s">
        <v>1318</v>
      </c>
      <c r="BC323" s="54" t="s">
        <v>348</v>
      </c>
      <c r="BD323" s="55" t="b">
        <v>1</v>
      </c>
      <c r="BE323" s="54" t="str">
        <f>O314</f>
        <v>0.00</v>
      </c>
      <c r="BF323" s="54" t="str">
        <f>""&amp;O314</f>
        <v>0.00</v>
      </c>
      <c r="BG323" s="54" t="b">
        <v>0</v>
      </c>
      <c r="BH323" s="54" t="b">
        <v>0</v>
      </c>
      <c r="BK323" s="54" t="e">
        <f t="shared" ca="1" si="52"/>
        <v>#N/A</v>
      </c>
      <c r="BL323" s="54" t="e">
        <f t="shared" ca="1" si="53"/>
        <v>#N/A</v>
      </c>
    </row>
    <row r="324" spans="1:64">
      <c r="A324" s="68" t="s">
        <v>789</v>
      </c>
      <c r="B324" s="145">
        <v>8</v>
      </c>
      <c r="C324" s="145"/>
      <c r="D324" s="154" t="s">
        <v>1291</v>
      </c>
      <c r="E324" s="154"/>
      <c r="F324" s="154"/>
      <c r="G324" s="154"/>
      <c r="H324" s="154"/>
      <c r="I324" s="7" t="s">
        <v>976</v>
      </c>
      <c r="J324" s="5"/>
      <c r="K324" s="110" t="str">
        <f t="shared" si="50"/>
        <v>0.00</v>
      </c>
      <c r="L324" s="111"/>
      <c r="M324" s="7" t="s">
        <v>976</v>
      </c>
      <c r="N324" s="5"/>
      <c r="O324" s="110" t="str">
        <f t="shared" si="51"/>
        <v>0.00</v>
      </c>
      <c r="P324" s="111"/>
      <c r="AD324" s="54">
        <f>ROW()</f>
        <v>324</v>
      </c>
      <c r="BB324" s="54" t="s">
        <v>1319</v>
      </c>
      <c r="BC324" s="54" t="s">
        <v>348</v>
      </c>
      <c r="BD324" s="55" t="b">
        <v>1</v>
      </c>
      <c r="BE324" s="54" t="str">
        <f t="shared" ref="BE324:BE335" si="54">O316</f>
        <v>0.00</v>
      </c>
      <c r="BF324" s="54" t="str">
        <f t="shared" ref="BF324:BF335" si="55">""&amp;O316</f>
        <v>0.00</v>
      </c>
      <c r="BG324" s="54" t="b">
        <v>0</v>
      </c>
      <c r="BH324" s="54" t="b">
        <v>0</v>
      </c>
      <c r="BK324" s="54" t="e">
        <f t="shared" ca="1" si="52"/>
        <v>#N/A</v>
      </c>
      <c r="BL324" s="54" t="e">
        <f t="shared" ca="1" si="53"/>
        <v>#N/A</v>
      </c>
    </row>
    <row r="325" spans="1:64">
      <c r="A325" s="68" t="s">
        <v>789</v>
      </c>
      <c r="B325" s="145">
        <v>9</v>
      </c>
      <c r="C325" s="145"/>
      <c r="D325" s="246" t="s">
        <v>1293</v>
      </c>
      <c r="E325" s="246"/>
      <c r="F325" s="247"/>
      <c r="G325" s="247"/>
      <c r="H325" s="247"/>
      <c r="I325" s="7" t="s">
        <v>1960</v>
      </c>
      <c r="J325" s="5"/>
      <c r="K325" s="110" t="str">
        <f t="shared" si="50"/>
        <v>2.61</v>
      </c>
      <c r="L325" s="111"/>
      <c r="M325" s="7" t="s">
        <v>976</v>
      </c>
      <c r="N325" s="5"/>
      <c r="O325" s="110" t="str">
        <f t="shared" si="51"/>
        <v>0.00</v>
      </c>
      <c r="P325" s="111"/>
      <c r="AD325" s="54">
        <f>ROW()</f>
        <v>325</v>
      </c>
      <c r="BB325" s="54" t="s">
        <v>1320</v>
      </c>
      <c r="BC325" s="54" t="s">
        <v>348</v>
      </c>
      <c r="BD325" s="55" t="b">
        <v>1</v>
      </c>
      <c r="BE325" s="54" t="str">
        <f t="shared" si="54"/>
        <v>0.00</v>
      </c>
      <c r="BF325" s="54" t="str">
        <f t="shared" si="55"/>
        <v>0.00</v>
      </c>
      <c r="BG325" s="54" t="b">
        <v>0</v>
      </c>
      <c r="BH325" s="54" t="b">
        <v>0</v>
      </c>
      <c r="BK325" s="54" t="e">
        <f t="shared" ca="1" si="52"/>
        <v>#N/A</v>
      </c>
      <c r="BL325" s="54" t="e">
        <f t="shared" ca="1" si="53"/>
        <v>#N/A</v>
      </c>
    </row>
    <row r="326" spans="1:64">
      <c r="A326" s="68" t="s">
        <v>789</v>
      </c>
      <c r="B326" s="145">
        <v>10</v>
      </c>
      <c r="C326" s="145"/>
      <c r="D326" s="154" t="s">
        <v>75</v>
      </c>
      <c r="E326" s="154"/>
      <c r="F326" s="4" t="s">
        <v>879</v>
      </c>
      <c r="G326" s="4"/>
      <c r="H326" s="190"/>
      <c r="I326" s="7" t="s">
        <v>1961</v>
      </c>
      <c r="J326" s="5"/>
      <c r="K326" s="110" t="str">
        <f t="shared" si="50"/>
        <v>1.52</v>
      </c>
      <c r="L326" s="111"/>
      <c r="M326" s="7"/>
      <c r="N326" s="5"/>
      <c r="O326" s="110" t="str">
        <f t="shared" si="51"/>
        <v>0.00</v>
      </c>
      <c r="P326" s="111"/>
      <c r="AD326" s="54">
        <f>ROW()</f>
        <v>326</v>
      </c>
      <c r="BB326" s="54" t="s">
        <v>1321</v>
      </c>
      <c r="BC326" s="54" t="s">
        <v>348</v>
      </c>
      <c r="BD326" s="55" t="b">
        <v>1</v>
      </c>
      <c r="BE326" s="54" t="str">
        <f t="shared" si="54"/>
        <v>0.00</v>
      </c>
      <c r="BF326" s="54" t="str">
        <f t="shared" si="55"/>
        <v>0.00</v>
      </c>
      <c r="BG326" s="54" t="b">
        <v>0</v>
      </c>
      <c r="BH326" s="54" t="b">
        <v>0</v>
      </c>
      <c r="BK326" s="54" t="e">
        <f t="shared" ca="1" si="52"/>
        <v>#N/A</v>
      </c>
      <c r="BL326" s="54" t="e">
        <f t="shared" ca="1" si="53"/>
        <v>#N/A</v>
      </c>
    </row>
    <row r="327" spans="1:64">
      <c r="A327" s="68" t="s">
        <v>789</v>
      </c>
      <c r="B327" s="145"/>
      <c r="C327" s="145"/>
      <c r="D327" s="255" t="s">
        <v>923</v>
      </c>
      <c r="E327" s="255"/>
      <c r="F327" s="255"/>
      <c r="G327" s="255"/>
      <c r="H327" s="255"/>
      <c r="I327" s="110" t="str" cm="1">
        <f t="array" ref="I327">TEXT(SUM(_xlfn.NUMBERVALUE(I312:J314),_xlfn.NUMBERVALUE(I316:J326)),"0.00")</f>
        <v>728254004.00</v>
      </c>
      <c r="J327" s="111"/>
      <c r="K327" s="110" t="str" cm="1">
        <f t="array" ref="K327">TEXT(MIN(100,SUM(_xlfn.NUMBERVALUE(K312:L314),_xlfn.NUMBERVALUE(K316:L326))),"0.00")</f>
        <v>59.15</v>
      </c>
      <c r="L327" s="111"/>
      <c r="M327" s="110" t="str" cm="1">
        <f t="array" ref="M327">TEXT(SUM(_xlfn.NUMBERVALUE(M312:N314),_xlfn.NUMBERVALUE(M316:N326)),"0.00")</f>
        <v>0.00</v>
      </c>
      <c r="N327" s="111"/>
      <c r="O327" s="110" t="str" cm="1">
        <f t="array" ref="O327">TEXT(MIN(100,SUM(_xlfn.NUMBERVALUE(O312:P314),_xlfn.NUMBERVALUE(O316:P326))),"0.00")</f>
        <v>0.00</v>
      </c>
      <c r="P327" s="111"/>
      <c r="AD327" s="54">
        <f>ROW()</f>
        <v>327</v>
      </c>
      <c r="BB327" s="54" t="s">
        <v>1322</v>
      </c>
      <c r="BC327" s="54" t="s">
        <v>348</v>
      </c>
      <c r="BD327" s="55" t="b">
        <v>1</v>
      </c>
      <c r="BE327" s="54" t="str">
        <f t="shared" si="54"/>
        <v>0.00</v>
      </c>
      <c r="BF327" s="54" t="str">
        <f t="shared" si="55"/>
        <v>0.00</v>
      </c>
      <c r="BG327" s="54" t="b">
        <v>0</v>
      </c>
      <c r="BH327" s="54" t="b">
        <v>0</v>
      </c>
      <c r="BK327" s="54" t="e">
        <f t="shared" ca="1" si="52"/>
        <v>#N/A</v>
      </c>
      <c r="BL327" s="54" t="e">
        <f t="shared" ca="1" si="53"/>
        <v>#N/A</v>
      </c>
    </row>
    <row r="328" spans="1:64" ht="14.5" customHeight="1">
      <c r="A328" s="68" t="s">
        <v>789</v>
      </c>
      <c r="AD328" s="54">
        <f>ROW()</f>
        <v>328</v>
      </c>
      <c r="BB328" s="54" t="s">
        <v>1323</v>
      </c>
      <c r="BC328" s="54" t="s">
        <v>348</v>
      </c>
      <c r="BD328" s="55" t="b">
        <v>1</v>
      </c>
      <c r="BE328" s="54" t="str">
        <f t="shared" si="54"/>
        <v>0.00</v>
      </c>
      <c r="BF328" s="54" t="str">
        <f t="shared" si="55"/>
        <v>0.00</v>
      </c>
      <c r="BG328" s="54" t="b">
        <v>0</v>
      </c>
      <c r="BH328" s="54" t="b">
        <v>0</v>
      </c>
      <c r="BK328" s="54" t="e">
        <f t="shared" ca="1" si="52"/>
        <v>#N/A</v>
      </c>
      <c r="BL328" s="54" t="e">
        <f t="shared" ca="1" si="53"/>
        <v>#N/A</v>
      </c>
    </row>
    <row r="329" spans="1:64">
      <c r="A329" s="68" t="s">
        <v>789</v>
      </c>
      <c r="B329" s="68" t="s">
        <v>1324</v>
      </c>
      <c r="N329" s="7" t="s">
        <v>1963</v>
      </c>
      <c r="O329" s="6"/>
      <c r="P329" s="5"/>
      <c r="AD329" s="54">
        <f>ROW()</f>
        <v>329</v>
      </c>
      <c r="BB329" s="54" t="s">
        <v>1325</v>
      </c>
      <c r="BC329" s="54" t="s">
        <v>348</v>
      </c>
      <c r="BD329" s="55" t="b">
        <v>1</v>
      </c>
      <c r="BE329" s="54" t="str">
        <f t="shared" si="54"/>
        <v>0.00</v>
      </c>
      <c r="BF329" s="54" t="str">
        <f t="shared" si="55"/>
        <v>0.00</v>
      </c>
      <c r="BG329" s="54" t="b">
        <v>0</v>
      </c>
      <c r="BH329" s="54" t="b">
        <v>0</v>
      </c>
      <c r="BK329" s="54" t="e">
        <f t="shared" ca="1" si="52"/>
        <v>#N/A</v>
      </c>
      <c r="BL329" s="54" t="e">
        <f t="shared" ca="1" si="53"/>
        <v>#N/A</v>
      </c>
    </row>
    <row r="330" spans="1:64">
      <c r="A330" s="68" t="s">
        <v>789</v>
      </c>
      <c r="AD330" s="54">
        <f>ROW()</f>
        <v>330</v>
      </c>
      <c r="BB330" s="54" t="s">
        <v>1326</v>
      </c>
      <c r="BC330" s="54" t="s">
        <v>348</v>
      </c>
      <c r="BD330" s="55" t="b">
        <v>1</v>
      </c>
      <c r="BE330" s="54" t="str">
        <f t="shared" si="54"/>
        <v>0.00</v>
      </c>
      <c r="BF330" s="54" t="str">
        <f t="shared" si="55"/>
        <v>0.00</v>
      </c>
      <c r="BG330" s="54" t="b">
        <v>0</v>
      </c>
      <c r="BH330" s="54" t="b">
        <v>0</v>
      </c>
      <c r="BK330" s="54" t="e">
        <f t="shared" ca="1" si="52"/>
        <v>#N/A</v>
      </c>
      <c r="BL330" s="54" t="e">
        <f t="shared" ca="1" si="53"/>
        <v>#N/A</v>
      </c>
    </row>
    <row r="331" spans="1:64">
      <c r="A331" s="68" t="s">
        <v>789</v>
      </c>
      <c r="B331" s="60" t="s">
        <v>1327</v>
      </c>
      <c r="N331" s="110" t="str">
        <f>TEXT(SUM(_xlfn.NUMBERVALUE(N305),_xlfn.NUMBERVALUE(N329)),"0.00")</f>
        <v>329971.00</v>
      </c>
      <c r="O331" s="162"/>
      <c r="P331" s="111"/>
      <c r="AD331" s="54">
        <f>ROW()</f>
        <v>331</v>
      </c>
      <c r="BB331" s="54" t="s">
        <v>1328</v>
      </c>
      <c r="BC331" s="54" t="s">
        <v>348</v>
      </c>
      <c r="BD331" s="55" t="b">
        <v>1</v>
      </c>
      <c r="BE331" s="54" t="str">
        <f t="shared" si="54"/>
        <v>0.00</v>
      </c>
      <c r="BF331" s="54" t="str">
        <f t="shared" si="55"/>
        <v>0.00</v>
      </c>
      <c r="BG331" s="54" t="b">
        <v>0</v>
      </c>
      <c r="BH331" s="54" t="b">
        <v>0</v>
      </c>
      <c r="BK331" s="54" t="e">
        <f t="shared" ca="1" si="52"/>
        <v>#N/A</v>
      </c>
      <c r="BL331" s="54" t="e">
        <f t="shared" ca="1" si="53"/>
        <v>#N/A</v>
      </c>
    </row>
    <row r="332" spans="1:64">
      <c r="A332" s="68" t="s">
        <v>789</v>
      </c>
      <c r="AD332" s="54">
        <f>ROW()</f>
        <v>332</v>
      </c>
      <c r="BB332" s="54" t="s">
        <v>1329</v>
      </c>
      <c r="BC332" s="54" t="s">
        <v>348</v>
      </c>
      <c r="BD332" s="55" t="b">
        <v>1</v>
      </c>
      <c r="BE332" s="54" t="str">
        <f t="shared" si="54"/>
        <v>0.00</v>
      </c>
      <c r="BF332" s="54" t="str">
        <f t="shared" si="55"/>
        <v>0.00</v>
      </c>
      <c r="BG332" s="54" t="b">
        <v>0</v>
      </c>
      <c r="BH332" s="54" t="b">
        <v>0</v>
      </c>
      <c r="BK332" s="54" t="e">
        <f t="shared" ca="1" si="52"/>
        <v>#N/A</v>
      </c>
      <c r="BL332" s="54" t="e">
        <f t="shared" ca="1" si="53"/>
        <v>#N/A</v>
      </c>
    </row>
    <row r="333" spans="1:64">
      <c r="A333" s="68" t="s">
        <v>789</v>
      </c>
      <c r="B333" s="60" t="s">
        <v>1330</v>
      </c>
      <c r="AD333" s="54">
        <f>ROW()</f>
        <v>333</v>
      </c>
      <c r="BB333" s="54" t="s">
        <v>1331</v>
      </c>
      <c r="BC333" s="54" t="s">
        <v>348</v>
      </c>
      <c r="BD333" s="55" t="b">
        <v>1</v>
      </c>
      <c r="BE333" s="54" t="str">
        <f t="shared" si="54"/>
        <v>0.00</v>
      </c>
      <c r="BF333" s="54" t="str">
        <f t="shared" si="55"/>
        <v>0.00</v>
      </c>
      <c r="BG333" s="54" t="b">
        <v>0</v>
      </c>
      <c r="BH333" s="54" t="b">
        <v>0</v>
      </c>
      <c r="BK333" s="54" t="e">
        <f t="shared" ca="1" si="52"/>
        <v>#N/A</v>
      </c>
      <c r="BL333" s="54" t="e">
        <f t="shared" ca="1" si="53"/>
        <v>#N/A</v>
      </c>
    </row>
    <row r="334" spans="1:64">
      <c r="A334" s="68" t="s">
        <v>789</v>
      </c>
      <c r="AD334" s="54">
        <f>ROW()</f>
        <v>334</v>
      </c>
      <c r="BB334" s="54" t="s">
        <v>1332</v>
      </c>
      <c r="BC334" s="54" t="s">
        <v>348</v>
      </c>
      <c r="BD334" s="55" t="b">
        <v>1</v>
      </c>
      <c r="BE334" s="54" t="str">
        <f t="shared" si="54"/>
        <v>0.00</v>
      </c>
      <c r="BF334" s="54" t="str">
        <f t="shared" si="55"/>
        <v>0.00</v>
      </c>
      <c r="BG334" s="54" t="b">
        <v>0</v>
      </c>
      <c r="BH334" s="54" t="b">
        <v>0</v>
      </c>
      <c r="BK334" s="54" t="e">
        <f t="shared" ca="1" si="52"/>
        <v>#N/A</v>
      </c>
      <c r="BL334" s="54" t="e">
        <f t="shared" ca="1" si="53"/>
        <v>#N/A</v>
      </c>
    </row>
    <row r="335" spans="1:64">
      <c r="A335" s="68" t="s">
        <v>789</v>
      </c>
      <c r="B335" s="146" t="s">
        <v>1333</v>
      </c>
      <c r="C335" s="146"/>
      <c r="D335" s="146" t="s">
        <v>1260</v>
      </c>
      <c r="E335" s="146"/>
      <c r="F335" s="146"/>
      <c r="G335" s="151"/>
      <c r="H335" s="151"/>
      <c r="AD335" s="54">
        <f>ROW()</f>
        <v>335</v>
      </c>
      <c r="BB335" s="54" t="s">
        <v>1334</v>
      </c>
      <c r="BC335" s="54" t="s">
        <v>348</v>
      </c>
      <c r="BD335" s="55" t="b">
        <v>1</v>
      </c>
      <c r="BE335" s="54" t="str">
        <f t="shared" si="54"/>
        <v>0.00</v>
      </c>
      <c r="BF335" s="54" t="str">
        <f t="shared" si="55"/>
        <v>0.00</v>
      </c>
      <c r="BG335" s="54" t="b">
        <v>0</v>
      </c>
      <c r="BH335" s="54" t="b">
        <v>0</v>
      </c>
      <c r="BK335" s="54" t="e">
        <f t="shared" ca="1" si="52"/>
        <v>#N/A</v>
      </c>
      <c r="BL335" s="54" t="e">
        <f t="shared" ca="1" si="53"/>
        <v>#N/A</v>
      </c>
    </row>
    <row r="336" spans="1:64">
      <c r="A336" s="68" t="s">
        <v>789</v>
      </c>
      <c r="B336" s="146">
        <v>1</v>
      </c>
      <c r="C336" s="146"/>
      <c r="D336" s="147" t="s">
        <v>1335</v>
      </c>
      <c r="E336" s="147"/>
      <c r="F336" s="147"/>
      <c r="G336" s="7" t="s">
        <v>1987</v>
      </c>
      <c r="H336" s="5"/>
      <c r="AD336" s="54">
        <f>ROW()</f>
        <v>336</v>
      </c>
      <c r="BB336" s="54" t="s">
        <v>1336</v>
      </c>
      <c r="BC336" s="54" t="s">
        <v>348</v>
      </c>
      <c r="BD336" s="55" t="b">
        <v>1</v>
      </c>
      <c r="BE336" s="54" t="str">
        <f>N305</f>
        <v>6</v>
      </c>
      <c r="BF336" s="54" t="str">
        <f>""&amp;N305</f>
        <v>6</v>
      </c>
      <c r="BG336" s="54" t="b">
        <v>1</v>
      </c>
      <c r="BH336" s="54" t="b">
        <v>0</v>
      </c>
      <c r="BK336" s="54" t="e">
        <f t="shared" ca="1" si="52"/>
        <v>#N/A</v>
      </c>
      <c r="BL336" s="54" t="e">
        <f t="shared" ca="1" si="53"/>
        <v>#N/A</v>
      </c>
    </row>
    <row r="337" spans="1:64">
      <c r="A337" s="68" t="s">
        <v>789</v>
      </c>
      <c r="B337" s="146">
        <v>2</v>
      </c>
      <c r="C337" s="146"/>
      <c r="D337" s="147" t="s">
        <v>1337</v>
      </c>
      <c r="E337" s="147"/>
      <c r="F337" s="147"/>
      <c r="G337" s="7" t="s">
        <v>1989</v>
      </c>
      <c r="H337" s="5"/>
      <c r="AD337" s="54">
        <f>ROW()</f>
        <v>337</v>
      </c>
      <c r="BB337" s="54" t="s">
        <v>1338</v>
      </c>
      <c r="BC337" s="54" t="s">
        <v>348</v>
      </c>
      <c r="BD337" s="55" t="b">
        <v>1</v>
      </c>
      <c r="BE337" s="54" t="str">
        <f>N329</f>
        <v>3,29,965</v>
      </c>
      <c r="BF337" s="54" t="str">
        <f>""&amp;N329</f>
        <v>3,29,965</v>
      </c>
      <c r="BG337" s="54" t="b">
        <v>1</v>
      </c>
      <c r="BH337" s="54" t="b">
        <v>0</v>
      </c>
      <c r="BK337" s="54" t="e">
        <f t="shared" ca="1" si="52"/>
        <v>#N/A</v>
      </c>
      <c r="BL337" s="54" t="e">
        <f t="shared" ca="1" si="53"/>
        <v>#N/A</v>
      </c>
    </row>
    <row r="338" spans="1:64">
      <c r="A338" s="68" t="s">
        <v>789</v>
      </c>
      <c r="B338" s="146">
        <v>3</v>
      </c>
      <c r="C338" s="146"/>
      <c r="D338" s="147" t="s">
        <v>1339</v>
      </c>
      <c r="E338" s="147"/>
      <c r="F338" s="147"/>
      <c r="G338" s="7" t="s">
        <v>28</v>
      </c>
      <c r="H338" s="5"/>
      <c r="AD338" s="54">
        <f>ROW()</f>
        <v>338</v>
      </c>
      <c r="BB338" s="54" t="s">
        <v>1340</v>
      </c>
      <c r="BC338" s="54" t="s">
        <v>348</v>
      </c>
      <c r="BD338" s="55" t="b">
        <v>1</v>
      </c>
      <c r="BE338" s="54" t="str">
        <f>N331</f>
        <v>329971.00</v>
      </c>
      <c r="BF338" s="54" t="str">
        <f>""&amp;N331</f>
        <v>329971.00</v>
      </c>
      <c r="BG338" s="54" t="b">
        <v>0</v>
      </c>
      <c r="BH338" s="54" t="b">
        <v>0</v>
      </c>
      <c r="BK338" s="54" t="e">
        <f t="shared" ca="1" si="52"/>
        <v>#N/A</v>
      </c>
      <c r="BL338" s="54" t="e">
        <f t="shared" ca="1" si="53"/>
        <v>#N/A</v>
      </c>
    </row>
    <row r="339" spans="1:64">
      <c r="A339" s="68" t="s">
        <v>789</v>
      </c>
      <c r="B339" s="146">
        <v>4</v>
      </c>
      <c r="C339" s="146"/>
      <c r="D339" s="147" t="s">
        <v>1341</v>
      </c>
      <c r="E339" s="147"/>
      <c r="F339" s="147"/>
      <c r="G339" s="7" t="s">
        <v>1988</v>
      </c>
      <c r="H339" s="5"/>
      <c r="AD339" s="54">
        <f>ROW()</f>
        <v>339</v>
      </c>
      <c r="BB339" s="54" t="s">
        <v>1342</v>
      </c>
      <c r="BC339" s="54" t="s">
        <v>348</v>
      </c>
      <c r="BD339" s="55" t="b">
        <v>1</v>
      </c>
      <c r="BE339" s="54" t="str">
        <f>N342</f>
        <v>6</v>
      </c>
      <c r="BF339" s="54" t="str">
        <f>""&amp;N342</f>
        <v>6</v>
      </c>
      <c r="BG339" s="54" t="b">
        <v>1</v>
      </c>
      <c r="BH339" s="54" t="b">
        <v>0</v>
      </c>
      <c r="BK339" s="54" t="e">
        <f t="shared" ca="1" si="52"/>
        <v>#N/A</v>
      </c>
      <c r="BL339" s="54" t="e">
        <f t="shared" ca="1" si="53"/>
        <v>#N/A</v>
      </c>
    </row>
    <row r="340" spans="1:64">
      <c r="A340" s="68" t="s">
        <v>789</v>
      </c>
      <c r="B340" s="146"/>
      <c r="C340" s="146"/>
      <c r="D340" s="147" t="s">
        <v>923</v>
      </c>
      <c r="E340" s="147"/>
      <c r="F340" s="147"/>
      <c r="G340" s="110" t="str" cm="1">
        <f t="array" ref="G340">TEXT(SUM(_xlfn.NUMBERVALUE(G336:H339)),"0.00")</f>
        <v>4672187.00</v>
      </c>
      <c r="H340" s="111"/>
      <c r="AD340" s="54">
        <f>ROW()</f>
        <v>340</v>
      </c>
      <c r="BB340" s="54" t="s">
        <v>1343</v>
      </c>
      <c r="BC340" s="54" t="s">
        <v>348</v>
      </c>
      <c r="BD340" s="55" t="b">
        <v>1</v>
      </c>
      <c r="BE340" s="54" t="str">
        <f>N397</f>
        <v>12</v>
      </c>
      <c r="BF340" s="54" t="str">
        <f>""&amp;N397</f>
        <v>12</v>
      </c>
      <c r="BG340" s="54" t="b">
        <v>0</v>
      </c>
      <c r="BH340" s="54" t="b">
        <v>0</v>
      </c>
      <c r="BK340" s="54" t="e">
        <f t="shared" ca="1" si="52"/>
        <v>#N/A</v>
      </c>
      <c r="BL340" s="54" t="e">
        <f t="shared" ca="1" si="53"/>
        <v>#N/A</v>
      </c>
    </row>
    <row r="341" spans="1:64">
      <c r="A341" s="68" t="s">
        <v>789</v>
      </c>
      <c r="AD341" s="54">
        <f>ROW()</f>
        <v>341</v>
      </c>
      <c r="BB341" s="54" t="s">
        <v>1344</v>
      </c>
      <c r="BC341" s="54" t="s">
        <v>348</v>
      </c>
      <c r="BD341" s="55" t="b">
        <v>1</v>
      </c>
      <c r="BE341" s="54" t="str">
        <f>N431</f>
        <v>1</v>
      </c>
      <c r="BF341" s="54" t="str">
        <f>""&amp;N431</f>
        <v>1</v>
      </c>
      <c r="BG341" s="54" t="b">
        <v>0</v>
      </c>
      <c r="BH341" s="54" t="b">
        <v>0</v>
      </c>
      <c r="BK341" s="54" t="e">
        <f t="shared" ca="1" si="52"/>
        <v>#N/A</v>
      </c>
      <c r="BL341" s="54" t="e">
        <f t="shared" ca="1" si="53"/>
        <v>#N/A</v>
      </c>
    </row>
    <row r="342" spans="1:64">
      <c r="A342" s="68" t="s">
        <v>789</v>
      </c>
      <c r="B342" s="54" t="s">
        <v>1345</v>
      </c>
      <c r="N342" s="7" t="s">
        <v>36</v>
      </c>
      <c r="O342" s="6"/>
      <c r="P342" s="5"/>
      <c r="AD342" s="54">
        <f>ROW()</f>
        <v>342</v>
      </c>
      <c r="BB342" s="54" t="s">
        <v>1346</v>
      </c>
      <c r="BC342" s="54" t="s">
        <v>348</v>
      </c>
      <c r="BD342" s="55" t="b">
        <v>1</v>
      </c>
      <c r="BE342" s="54" t="str">
        <f>N439</f>
        <v>9</v>
      </c>
      <c r="BF342" s="54" t="str">
        <f>""&amp;N439</f>
        <v>9</v>
      </c>
      <c r="BG342" s="54" t="b">
        <v>0</v>
      </c>
      <c r="BH342" s="54" t="b">
        <v>0</v>
      </c>
      <c r="BK342" s="54" t="e">
        <f t="shared" ca="1" si="52"/>
        <v>#N/A</v>
      </c>
      <c r="BL342" s="54" t="e">
        <f t="shared" ca="1" si="53"/>
        <v>#N/A</v>
      </c>
    </row>
    <row r="343" spans="1:64">
      <c r="A343" s="68" t="s">
        <v>789</v>
      </c>
      <c r="AD343" s="54">
        <f>ROW()</f>
        <v>343</v>
      </c>
      <c r="BB343" s="54" t="s">
        <v>1347</v>
      </c>
      <c r="BC343" s="54" t="s">
        <v>348</v>
      </c>
      <c r="BD343" s="55" t="b">
        <v>1</v>
      </c>
      <c r="BE343" s="54" t="str">
        <f>N455</f>
        <v>14</v>
      </c>
      <c r="BF343" s="54" t="str">
        <f>""&amp;N455</f>
        <v>14</v>
      </c>
      <c r="BG343" s="54" t="b">
        <v>0</v>
      </c>
      <c r="BH343" s="54" t="b">
        <v>0</v>
      </c>
      <c r="BK343" s="54" t="e">
        <f t="shared" ca="1" si="52"/>
        <v>#N/A</v>
      </c>
      <c r="BL343" s="54" t="e">
        <f t="shared" ca="1" si="53"/>
        <v>#N/A</v>
      </c>
    </row>
    <row r="344" spans="1:64" ht="30.5" customHeight="1">
      <c r="A344" s="68" t="s">
        <v>789</v>
      </c>
      <c r="B344" s="106" t="s">
        <v>1348</v>
      </c>
      <c r="C344" s="106"/>
      <c r="D344" s="106"/>
      <c r="E344" s="106" t="s">
        <v>1349</v>
      </c>
      <c r="F344" s="106"/>
      <c r="G344" s="106"/>
      <c r="H344" s="112" t="s">
        <v>1350</v>
      </c>
      <c r="I344" s="112"/>
      <c r="J344" s="112"/>
      <c r="K344" s="106" t="s">
        <v>1351</v>
      </c>
      <c r="L344" s="106"/>
      <c r="M344" s="106"/>
      <c r="N344" s="106" t="s">
        <v>1352</v>
      </c>
      <c r="O344" s="106"/>
      <c r="P344" s="106"/>
      <c r="Q344" s="106" t="s">
        <v>1353</v>
      </c>
      <c r="R344" s="106"/>
      <c r="S344" s="106"/>
      <c r="AD344" s="54">
        <f>ROW()</f>
        <v>344</v>
      </c>
      <c r="BB344" s="54" t="s">
        <v>1354</v>
      </c>
      <c r="BC344" s="54" t="s">
        <v>423</v>
      </c>
      <c r="BD344" s="55" t="b">
        <v>0</v>
      </c>
      <c r="BE344" s="54" t="str">
        <f>IF(AA556=1,"Y",IF(AA556=2,"N",""))</f>
        <v>Y</v>
      </c>
      <c r="BF344" s="54" t="str">
        <f>BE344</f>
        <v>Y</v>
      </c>
      <c r="BG344" s="54" t="b">
        <v>0</v>
      </c>
      <c r="BH344" s="54" t="b">
        <v>0</v>
      </c>
      <c r="BJ344" s="54">
        <f>AA556</f>
        <v>1</v>
      </c>
      <c r="BK344" s="54" t="e">
        <f ca="1">_xlfn.FORMULATEXT(BJ344)</f>
        <v>#N/A</v>
      </c>
      <c r="BL344" s="54" t="s">
        <v>1355</v>
      </c>
    </row>
    <row r="345" spans="1:64">
      <c r="A345" s="68" t="s">
        <v>789</v>
      </c>
      <c r="B345" s="148" t="s">
        <v>1964</v>
      </c>
      <c r="C345" s="149"/>
      <c r="D345" s="150"/>
      <c r="E345" s="274" t="s">
        <v>1970</v>
      </c>
      <c r="F345" s="3"/>
      <c r="G345" s="2"/>
      <c r="H345" s="4"/>
      <c r="I345" s="3"/>
      <c r="J345" s="2"/>
      <c r="K345" s="4" t="s">
        <v>1855</v>
      </c>
      <c r="L345" s="3"/>
      <c r="M345" s="2"/>
      <c r="N345" s="7" t="s">
        <v>1971</v>
      </c>
      <c r="O345" s="6"/>
      <c r="P345" s="5"/>
      <c r="Q345" s="7" t="s">
        <v>1982</v>
      </c>
      <c r="R345" s="6"/>
      <c r="S345" s="5"/>
      <c r="AD345" s="54">
        <f>ROW()</f>
        <v>345</v>
      </c>
      <c r="BB345" s="54" t="s">
        <v>1357</v>
      </c>
      <c r="BC345" s="54" t="s">
        <v>348</v>
      </c>
      <c r="BD345" s="55" t="b">
        <v>0</v>
      </c>
      <c r="BE345" s="54">
        <f>B559</f>
        <v>0</v>
      </c>
      <c r="BF345" s="54" t="str">
        <f>""&amp;B559</f>
        <v/>
      </c>
      <c r="BG345" s="54" t="b">
        <v>1</v>
      </c>
      <c r="BH345" s="54" t="b">
        <v>0</v>
      </c>
      <c r="BK345" s="54" t="e">
        <f ca="1">_xlfn.FORMULATEXT(BE345)</f>
        <v>#N/A</v>
      </c>
      <c r="BL345" s="54" t="e">
        <f ca="1">_xlfn.FORMULATEXT(BE345)</f>
        <v>#N/A</v>
      </c>
    </row>
    <row r="346" spans="1:64">
      <c r="B346" s="148" t="s">
        <v>1965</v>
      </c>
      <c r="C346" s="149"/>
      <c r="D346" s="150"/>
      <c r="E346" s="274" t="s">
        <v>1974</v>
      </c>
      <c r="F346" s="3"/>
      <c r="G346" s="2"/>
      <c r="H346" s="4"/>
      <c r="I346" s="3"/>
      <c r="J346" s="2"/>
      <c r="K346" s="4" t="s">
        <v>1855</v>
      </c>
      <c r="L346" s="3"/>
      <c r="M346" s="2"/>
      <c r="N346" s="7" t="s">
        <v>1972</v>
      </c>
      <c r="O346" s="6"/>
      <c r="P346" s="5"/>
      <c r="Q346" s="7" t="s">
        <v>1983</v>
      </c>
      <c r="R346" s="6"/>
      <c r="S346" s="5"/>
      <c r="BD346" s="55"/>
    </row>
    <row r="347" spans="1:64">
      <c r="B347" s="148" t="s">
        <v>1966</v>
      </c>
      <c r="C347" s="149"/>
      <c r="D347" s="150"/>
      <c r="E347" s="274" t="s">
        <v>1973</v>
      </c>
      <c r="F347" s="3"/>
      <c r="G347" s="2"/>
      <c r="H347" s="4"/>
      <c r="I347" s="3"/>
      <c r="J347" s="2"/>
      <c r="K347" s="4" t="s">
        <v>1855</v>
      </c>
      <c r="L347" s="3"/>
      <c r="M347" s="2"/>
      <c r="N347" s="7" t="s">
        <v>1975</v>
      </c>
      <c r="O347" s="6"/>
      <c r="P347" s="5"/>
      <c r="Q347" s="7" t="s">
        <v>1983</v>
      </c>
      <c r="R347" s="6"/>
      <c r="S347" s="5"/>
      <c r="BD347" s="55"/>
    </row>
    <row r="348" spans="1:64">
      <c r="B348" s="148" t="s">
        <v>1967</v>
      </c>
      <c r="C348" s="149"/>
      <c r="D348" s="150"/>
      <c r="E348" s="274" t="s">
        <v>1976</v>
      </c>
      <c r="F348" s="3"/>
      <c r="G348" s="2"/>
      <c r="H348" s="4"/>
      <c r="I348" s="3"/>
      <c r="J348" s="2"/>
      <c r="K348" s="4" t="s">
        <v>1855</v>
      </c>
      <c r="L348" s="3"/>
      <c r="M348" s="2"/>
      <c r="N348" s="7" t="s">
        <v>1977</v>
      </c>
      <c r="O348" s="6"/>
      <c r="P348" s="5"/>
      <c r="Q348" s="7" t="s">
        <v>1984</v>
      </c>
      <c r="R348" s="6"/>
      <c r="S348" s="5"/>
      <c r="BD348" s="55"/>
    </row>
    <row r="349" spans="1:64">
      <c r="B349" s="148" t="s">
        <v>1968</v>
      </c>
      <c r="C349" s="149"/>
      <c r="D349" s="150"/>
      <c r="E349" s="274" t="s">
        <v>1978</v>
      </c>
      <c r="F349" s="3"/>
      <c r="G349" s="2"/>
      <c r="H349" s="4"/>
      <c r="I349" s="3"/>
      <c r="J349" s="2"/>
      <c r="K349" s="4" t="s">
        <v>1855</v>
      </c>
      <c r="L349" s="3"/>
      <c r="M349" s="2"/>
      <c r="N349" s="7" t="s">
        <v>1980</v>
      </c>
      <c r="O349" s="6"/>
      <c r="P349" s="5"/>
      <c r="Q349" s="7" t="s">
        <v>1985</v>
      </c>
      <c r="R349" s="6"/>
      <c r="S349" s="5"/>
      <c r="BD349" s="55"/>
    </row>
    <row r="350" spans="1:64">
      <c r="B350" s="148" t="s">
        <v>1969</v>
      </c>
      <c r="C350" s="149"/>
      <c r="D350" s="150"/>
      <c r="E350" s="274" t="s">
        <v>1979</v>
      </c>
      <c r="F350" s="3"/>
      <c r="G350" s="2"/>
      <c r="H350" s="4"/>
      <c r="I350" s="3"/>
      <c r="J350" s="2"/>
      <c r="K350" s="4" t="s">
        <v>1855</v>
      </c>
      <c r="L350" s="3"/>
      <c r="M350" s="2"/>
      <c r="N350" s="7" t="s">
        <v>1981</v>
      </c>
      <c r="O350" s="6"/>
      <c r="P350" s="5"/>
      <c r="Q350" s="7" t="s">
        <v>384</v>
      </c>
      <c r="R350" s="6"/>
      <c r="S350" s="5"/>
      <c r="BD350" s="55"/>
    </row>
    <row r="351" spans="1:64">
      <c r="B351" s="148"/>
      <c r="C351" s="149"/>
      <c r="D351" s="150"/>
      <c r="E351" s="4"/>
      <c r="F351" s="3"/>
      <c r="G351" s="2"/>
      <c r="H351" s="4"/>
      <c r="I351" s="3"/>
      <c r="J351" s="2"/>
      <c r="K351" s="4"/>
      <c r="L351" s="3"/>
      <c r="M351" s="2"/>
      <c r="N351" s="7"/>
      <c r="O351" s="6"/>
      <c r="P351" s="5"/>
      <c r="Q351" s="7"/>
      <c r="R351" s="6"/>
      <c r="S351" s="5"/>
      <c r="BD351" s="55"/>
    </row>
    <row r="352" spans="1:64">
      <c r="B352" s="148"/>
      <c r="C352" s="149"/>
      <c r="D352" s="150"/>
      <c r="E352" s="4"/>
      <c r="F352" s="3"/>
      <c r="G352" s="2"/>
      <c r="H352" s="4"/>
      <c r="I352" s="3"/>
      <c r="J352" s="2"/>
      <c r="K352" s="4"/>
      <c r="L352" s="3"/>
      <c r="M352" s="2"/>
      <c r="N352" s="7"/>
      <c r="O352" s="6"/>
      <c r="P352" s="5"/>
      <c r="Q352" s="7"/>
      <c r="R352" s="6"/>
      <c r="S352" s="5"/>
      <c r="BD352" s="55"/>
    </row>
    <row r="353" spans="2:56">
      <c r="B353" s="148"/>
      <c r="C353" s="149"/>
      <c r="D353" s="150"/>
      <c r="E353" s="4"/>
      <c r="F353" s="3"/>
      <c r="G353" s="2"/>
      <c r="H353" s="4"/>
      <c r="I353" s="3"/>
      <c r="J353" s="2"/>
      <c r="K353" s="4"/>
      <c r="L353" s="3"/>
      <c r="M353" s="2"/>
      <c r="N353" s="7"/>
      <c r="O353" s="6"/>
      <c r="P353" s="5"/>
      <c r="Q353" s="7"/>
      <c r="R353" s="6"/>
      <c r="S353" s="5"/>
      <c r="BD353" s="55"/>
    </row>
    <row r="354" spans="2:56">
      <c r="B354" s="148"/>
      <c r="C354" s="149"/>
      <c r="D354" s="150"/>
      <c r="E354" s="4"/>
      <c r="F354" s="3"/>
      <c r="G354" s="2"/>
      <c r="H354" s="4"/>
      <c r="I354" s="3"/>
      <c r="J354" s="2"/>
      <c r="K354" s="4"/>
      <c r="L354" s="3"/>
      <c r="M354" s="2"/>
      <c r="N354" s="7"/>
      <c r="O354" s="6"/>
      <c r="P354" s="5"/>
      <c r="Q354" s="7"/>
      <c r="R354" s="6"/>
      <c r="S354" s="5"/>
      <c r="BD354" s="55"/>
    </row>
    <row r="355" spans="2:56">
      <c r="B355" s="148"/>
      <c r="C355" s="149"/>
      <c r="D355" s="150"/>
      <c r="E355" s="4"/>
      <c r="F355" s="3"/>
      <c r="G355" s="2"/>
      <c r="H355" s="4"/>
      <c r="I355" s="3"/>
      <c r="J355" s="2"/>
      <c r="K355" s="4"/>
      <c r="L355" s="3"/>
      <c r="M355" s="2"/>
      <c r="N355" s="7"/>
      <c r="O355" s="6"/>
      <c r="P355" s="5"/>
      <c r="Q355" s="7"/>
      <c r="R355" s="6"/>
      <c r="S355" s="5"/>
      <c r="BD355" s="55"/>
    </row>
    <row r="356" spans="2:56">
      <c r="B356" s="148"/>
      <c r="C356" s="149"/>
      <c r="D356" s="150"/>
      <c r="E356" s="4"/>
      <c r="F356" s="3"/>
      <c r="G356" s="2"/>
      <c r="H356" s="4"/>
      <c r="I356" s="3"/>
      <c r="J356" s="2"/>
      <c r="K356" s="4"/>
      <c r="L356" s="3"/>
      <c r="M356" s="2"/>
      <c r="N356" s="7"/>
      <c r="O356" s="6"/>
      <c r="P356" s="5"/>
      <c r="Q356" s="7"/>
      <c r="R356" s="6"/>
      <c r="S356" s="5"/>
      <c r="BD356" s="55"/>
    </row>
    <row r="357" spans="2:56">
      <c r="B357" s="148"/>
      <c r="C357" s="149"/>
      <c r="D357" s="150"/>
      <c r="E357" s="4"/>
      <c r="F357" s="3"/>
      <c r="G357" s="2"/>
      <c r="H357" s="4"/>
      <c r="I357" s="3"/>
      <c r="J357" s="2"/>
      <c r="K357" s="4"/>
      <c r="L357" s="3"/>
      <c r="M357" s="2"/>
      <c r="N357" s="7"/>
      <c r="O357" s="6"/>
      <c r="P357" s="5"/>
      <c r="Q357" s="7"/>
      <c r="R357" s="6"/>
      <c r="S357" s="5"/>
      <c r="BD357" s="55"/>
    </row>
    <row r="358" spans="2:56">
      <c r="B358" s="148"/>
      <c r="C358" s="149"/>
      <c r="D358" s="150"/>
      <c r="E358" s="4"/>
      <c r="F358" s="3"/>
      <c r="G358" s="2"/>
      <c r="H358" s="4"/>
      <c r="I358" s="3"/>
      <c r="J358" s="2"/>
      <c r="K358" s="4"/>
      <c r="L358" s="3"/>
      <c r="M358" s="2"/>
      <c r="N358" s="7"/>
      <c r="O358" s="6"/>
      <c r="P358" s="5"/>
      <c r="Q358" s="7"/>
      <c r="R358" s="6"/>
      <c r="S358" s="5"/>
      <c r="BD358" s="55"/>
    </row>
    <row r="359" spans="2:56">
      <c r="B359" s="148"/>
      <c r="C359" s="149"/>
      <c r="D359" s="150"/>
      <c r="E359" s="4"/>
      <c r="F359" s="3"/>
      <c r="G359" s="2"/>
      <c r="H359" s="4"/>
      <c r="I359" s="3"/>
      <c r="J359" s="2"/>
      <c r="K359" s="4"/>
      <c r="L359" s="3"/>
      <c r="M359" s="2"/>
      <c r="N359" s="7"/>
      <c r="O359" s="6"/>
      <c r="P359" s="5"/>
      <c r="Q359" s="7"/>
      <c r="R359" s="6"/>
      <c r="S359" s="5"/>
      <c r="BD359" s="55"/>
    </row>
    <row r="360" spans="2:56">
      <c r="B360" s="148"/>
      <c r="C360" s="149"/>
      <c r="D360" s="150"/>
      <c r="E360" s="4"/>
      <c r="F360" s="3"/>
      <c r="G360" s="2"/>
      <c r="H360" s="4"/>
      <c r="I360" s="3"/>
      <c r="J360" s="2"/>
      <c r="K360" s="4"/>
      <c r="L360" s="3"/>
      <c r="M360" s="2"/>
      <c r="N360" s="7"/>
      <c r="O360" s="6"/>
      <c r="P360" s="5"/>
      <c r="Q360" s="7"/>
      <c r="R360" s="6"/>
      <c r="S360" s="5"/>
      <c r="BD360" s="55"/>
    </row>
    <row r="361" spans="2:56">
      <c r="B361" s="148"/>
      <c r="C361" s="149"/>
      <c r="D361" s="150"/>
      <c r="E361" s="4"/>
      <c r="F361" s="3"/>
      <c r="G361" s="2"/>
      <c r="H361" s="4"/>
      <c r="I361" s="3"/>
      <c r="J361" s="2"/>
      <c r="K361" s="4"/>
      <c r="L361" s="3"/>
      <c r="M361" s="2"/>
      <c r="N361" s="7"/>
      <c r="O361" s="6"/>
      <c r="P361" s="5"/>
      <c r="Q361" s="7"/>
      <c r="R361" s="6"/>
      <c r="S361" s="5"/>
      <c r="BD361" s="55"/>
    </row>
    <row r="362" spans="2:56">
      <c r="B362" s="148"/>
      <c r="C362" s="149"/>
      <c r="D362" s="150"/>
      <c r="E362" s="4"/>
      <c r="F362" s="3"/>
      <c r="G362" s="2"/>
      <c r="H362" s="4"/>
      <c r="I362" s="3"/>
      <c r="J362" s="2"/>
      <c r="K362" s="4"/>
      <c r="L362" s="3"/>
      <c r="M362" s="2"/>
      <c r="N362" s="7"/>
      <c r="O362" s="6"/>
      <c r="P362" s="5"/>
      <c r="Q362" s="7"/>
      <c r="R362" s="6"/>
      <c r="S362" s="5"/>
      <c r="BD362" s="55"/>
    </row>
    <row r="363" spans="2:56">
      <c r="B363" s="148"/>
      <c r="C363" s="149"/>
      <c r="D363" s="150"/>
      <c r="E363" s="4"/>
      <c r="F363" s="3"/>
      <c r="G363" s="2"/>
      <c r="H363" s="4"/>
      <c r="I363" s="3"/>
      <c r="J363" s="2"/>
      <c r="K363" s="4"/>
      <c r="L363" s="3"/>
      <c r="M363" s="2"/>
      <c r="N363" s="7"/>
      <c r="O363" s="6"/>
      <c r="P363" s="5"/>
      <c r="Q363" s="7"/>
      <c r="R363" s="6"/>
      <c r="S363" s="5"/>
      <c r="BD363" s="55"/>
    </row>
    <row r="364" spans="2:56">
      <c r="B364" s="148"/>
      <c r="C364" s="149"/>
      <c r="D364" s="150"/>
      <c r="E364" s="4"/>
      <c r="F364" s="3"/>
      <c r="G364" s="2"/>
      <c r="H364" s="4"/>
      <c r="I364" s="3"/>
      <c r="J364" s="2"/>
      <c r="K364" s="4"/>
      <c r="L364" s="3"/>
      <c r="M364" s="2"/>
      <c r="N364" s="7"/>
      <c r="O364" s="6"/>
      <c r="P364" s="5"/>
      <c r="Q364" s="7"/>
      <c r="R364" s="6"/>
      <c r="S364" s="5"/>
      <c r="BD364" s="55"/>
    </row>
    <row r="365" spans="2:56">
      <c r="B365" s="148"/>
      <c r="C365" s="149"/>
      <c r="D365" s="150"/>
      <c r="E365" s="4"/>
      <c r="F365" s="3"/>
      <c r="G365" s="2"/>
      <c r="H365" s="4"/>
      <c r="I365" s="3"/>
      <c r="J365" s="2"/>
      <c r="K365" s="4"/>
      <c r="L365" s="3"/>
      <c r="M365" s="2"/>
      <c r="N365" s="7"/>
      <c r="O365" s="6"/>
      <c r="P365" s="5"/>
      <c r="Q365" s="7"/>
      <c r="R365" s="6"/>
      <c r="S365" s="5"/>
      <c r="BD365" s="55"/>
    </row>
    <row r="366" spans="2:56">
      <c r="B366" s="148"/>
      <c r="C366" s="149"/>
      <c r="D366" s="150"/>
      <c r="E366" s="4"/>
      <c r="F366" s="3"/>
      <c r="G366" s="2"/>
      <c r="H366" s="4"/>
      <c r="I366" s="3"/>
      <c r="J366" s="2"/>
      <c r="K366" s="4"/>
      <c r="L366" s="3"/>
      <c r="M366" s="2"/>
      <c r="N366" s="7"/>
      <c r="O366" s="6"/>
      <c r="P366" s="5"/>
      <c r="Q366" s="7"/>
      <c r="R366" s="6"/>
      <c r="S366" s="5"/>
      <c r="BD366" s="55"/>
    </row>
    <row r="367" spans="2:56">
      <c r="B367" s="148"/>
      <c r="C367" s="149"/>
      <c r="D367" s="150"/>
      <c r="E367" s="4"/>
      <c r="F367" s="3"/>
      <c r="G367" s="2"/>
      <c r="H367" s="4"/>
      <c r="I367" s="3"/>
      <c r="J367" s="2"/>
      <c r="K367" s="4"/>
      <c r="L367" s="3"/>
      <c r="M367" s="2"/>
      <c r="N367" s="7"/>
      <c r="O367" s="6"/>
      <c r="P367" s="5"/>
      <c r="Q367" s="7"/>
      <c r="R367" s="6"/>
      <c r="S367" s="5"/>
      <c r="BD367" s="55"/>
    </row>
    <row r="368" spans="2:56">
      <c r="B368" s="148"/>
      <c r="C368" s="149"/>
      <c r="D368" s="150"/>
      <c r="E368" s="4"/>
      <c r="F368" s="3"/>
      <c r="G368" s="2"/>
      <c r="H368" s="4"/>
      <c r="I368" s="3"/>
      <c r="J368" s="2"/>
      <c r="K368" s="4"/>
      <c r="L368" s="3"/>
      <c r="M368" s="2"/>
      <c r="N368" s="7"/>
      <c r="O368" s="6"/>
      <c r="P368" s="5"/>
      <c r="Q368" s="7"/>
      <c r="R368" s="6"/>
      <c r="S368" s="5"/>
      <c r="BD368" s="55"/>
    </row>
    <row r="369" spans="1:65">
      <c r="B369" s="148"/>
      <c r="C369" s="149"/>
      <c r="D369" s="150"/>
      <c r="E369" s="4"/>
      <c r="F369" s="3"/>
      <c r="G369" s="2"/>
      <c r="H369" s="4"/>
      <c r="I369" s="3"/>
      <c r="J369" s="2"/>
      <c r="K369" s="4"/>
      <c r="L369" s="3"/>
      <c r="M369" s="2"/>
      <c r="N369" s="7"/>
      <c r="O369" s="6"/>
      <c r="P369" s="5"/>
      <c r="Q369" s="7"/>
      <c r="R369" s="6"/>
      <c r="S369" s="5"/>
      <c r="BD369" s="55"/>
    </row>
    <row r="370" spans="1:65">
      <c r="A370" s="68" t="s">
        <v>789</v>
      </c>
      <c r="AD370" s="54">
        <f>ROW()</f>
        <v>370</v>
      </c>
      <c r="BB370" s="54" t="s">
        <v>1358</v>
      </c>
      <c r="BC370" s="54" t="s">
        <v>423</v>
      </c>
      <c r="BD370" s="55" t="b">
        <v>0</v>
      </c>
      <c r="BE370" s="54" t="str">
        <f>IF(AA563=1,"N",IF(AA563=2,"Y",""))</f>
        <v>Y</v>
      </c>
      <c r="BF370" s="54" t="str">
        <f>BE370</f>
        <v>Y</v>
      </c>
      <c r="BG370" s="54" t="b">
        <v>1</v>
      </c>
      <c r="BH370" s="54" t="b">
        <v>0</v>
      </c>
      <c r="BJ370" s="54">
        <f>AA563</f>
        <v>2</v>
      </c>
      <c r="BK370" s="54" t="e">
        <f ca="1">_xlfn.FORMULATEXT(BJ370)</f>
        <v>#N/A</v>
      </c>
      <c r="BL370" s="54" t="s">
        <v>1359</v>
      </c>
    </row>
    <row r="371" spans="1:65">
      <c r="B371" s="113" t="s">
        <v>1360</v>
      </c>
      <c r="C371" s="114"/>
      <c r="D371" s="114"/>
      <c r="E371" s="114"/>
      <c r="F371" s="114"/>
      <c r="G371" s="114"/>
      <c r="H371" s="114"/>
      <c r="I371" s="114"/>
      <c r="AD371" s="54">
        <f>ROW()</f>
        <v>371</v>
      </c>
      <c r="BB371" s="54" t="s">
        <v>1361</v>
      </c>
      <c r="BC371" s="54" t="s">
        <v>348</v>
      </c>
      <c r="BD371" s="55" t="b">
        <v>1</v>
      </c>
      <c r="BE371" s="54">
        <f>N565</f>
        <v>0</v>
      </c>
      <c r="BF371" s="54" t="str">
        <f>""&amp;N565</f>
        <v/>
      </c>
      <c r="BG371" s="54" t="b">
        <v>1</v>
      </c>
      <c r="BH371" s="54" t="b">
        <v>0</v>
      </c>
      <c r="BK371" s="54" t="e">
        <f ca="1">_xlfn.FORMULATEXT(BE371)</f>
        <v>#N/A</v>
      </c>
      <c r="BL371" s="54" t="e">
        <f ca="1">_xlfn.FORMULATEXT(BE371)</f>
        <v>#N/A</v>
      </c>
    </row>
    <row r="372" spans="1:65">
      <c r="B372" s="114"/>
      <c r="C372" s="114"/>
      <c r="D372" s="114"/>
      <c r="E372" s="114"/>
      <c r="F372" s="114"/>
      <c r="G372" s="114"/>
      <c r="H372" s="114"/>
      <c r="I372" s="114"/>
      <c r="AD372" s="54">
        <f>ROW()</f>
        <v>372</v>
      </c>
      <c r="BB372" s="54" t="s">
        <v>1362</v>
      </c>
      <c r="BC372" s="54" t="s">
        <v>423</v>
      </c>
      <c r="BD372" s="55" t="b">
        <v>0</v>
      </c>
      <c r="BE372" s="54" t="str">
        <f>IF(AA584=1,"N",IF(AA584=2,"Y",""))</f>
        <v>Y</v>
      </c>
      <c r="BF372" s="54" t="str">
        <f>BE372</f>
        <v>Y</v>
      </c>
      <c r="BG372" s="54" t="b">
        <v>1</v>
      </c>
      <c r="BH372" s="54" t="b">
        <v>0</v>
      </c>
      <c r="BJ372" s="54">
        <f>AA584</f>
        <v>2</v>
      </c>
      <c r="BK372" s="54" t="e">
        <f ca="1">_xlfn.FORMULATEXT(BJ372)</f>
        <v>#N/A</v>
      </c>
      <c r="BL372" s="54" t="s">
        <v>1363</v>
      </c>
    </row>
    <row r="373" spans="1:65">
      <c r="AD373" s="54">
        <f>ROW()</f>
        <v>373</v>
      </c>
      <c r="BB373" s="54" t="s">
        <v>1364</v>
      </c>
      <c r="BC373" s="54" t="s">
        <v>348</v>
      </c>
      <c r="BD373" s="55" t="b">
        <v>1</v>
      </c>
      <c r="BE373" s="54">
        <f>N586</f>
        <v>0</v>
      </c>
      <c r="BF373" s="54" t="str">
        <f>""&amp;N586</f>
        <v/>
      </c>
      <c r="BG373" s="54" t="b">
        <v>1</v>
      </c>
      <c r="BH373" s="54" t="b">
        <v>0</v>
      </c>
      <c r="BK373" s="54" t="e">
        <f ca="1">_xlfn.FORMULATEXT(BE373)</f>
        <v>#N/A</v>
      </c>
      <c r="BL373" s="54" t="e">
        <f ca="1">_xlfn.FORMULATEXT(BE373)</f>
        <v>#N/A</v>
      </c>
    </row>
    <row r="374" spans="1:65">
      <c r="B374" s="115" t="s">
        <v>1365</v>
      </c>
      <c r="C374" s="115"/>
      <c r="D374" s="115"/>
      <c r="E374" s="115" t="s">
        <v>930</v>
      </c>
      <c r="F374" s="115"/>
      <c r="G374" s="115"/>
      <c r="H374" s="115" t="s">
        <v>1033</v>
      </c>
      <c r="I374" s="115"/>
      <c r="J374" s="115"/>
      <c r="AD374" s="54">
        <f>ROW()</f>
        <v>374</v>
      </c>
      <c r="BB374" s="54" t="s">
        <v>1366</v>
      </c>
      <c r="BC374" s="54" t="s">
        <v>348</v>
      </c>
      <c r="BD374" s="55" t="b">
        <v>1</v>
      </c>
      <c r="BE374" s="54" t="str">
        <f>N607</f>
        <v>339271</v>
      </c>
      <c r="BF374" s="54" t="str">
        <f>""&amp;N607</f>
        <v>339271</v>
      </c>
      <c r="BG374" s="54" t="b">
        <v>1</v>
      </c>
      <c r="BH374" s="54" t="b">
        <v>0</v>
      </c>
      <c r="BK374" s="54" t="e">
        <f ca="1">_xlfn.FORMULATEXT(BE374)</f>
        <v>#N/A</v>
      </c>
      <c r="BL374" s="54" t="e">
        <f ca="1">_xlfn.FORMULATEXT(BE374)</f>
        <v>#N/A</v>
      </c>
    </row>
    <row r="375" spans="1:65">
      <c r="B375" s="107" t="s">
        <v>1367</v>
      </c>
      <c r="C375" s="107"/>
      <c r="D375" s="108"/>
      <c r="E375" s="7" t="s">
        <v>36</v>
      </c>
      <c r="F375" s="6"/>
      <c r="G375" s="5"/>
      <c r="H375" s="7" t="s">
        <v>36</v>
      </c>
      <c r="I375" s="6"/>
      <c r="J375" s="5"/>
      <c r="AD375" s="54">
        <f>ROW()</f>
        <v>375</v>
      </c>
      <c r="BB375" s="54" t="s">
        <v>1369</v>
      </c>
      <c r="BC375" s="54" t="s">
        <v>461</v>
      </c>
      <c r="BD375" s="55" t="b">
        <v>0</v>
      </c>
      <c r="BE375" s="54" t="s">
        <v>1213</v>
      </c>
      <c r="BF375" s="54" t="s">
        <v>1213</v>
      </c>
      <c r="BG375" s="54" t="b">
        <v>0</v>
      </c>
      <c r="BH375" s="54" t="b">
        <v>0</v>
      </c>
      <c r="BM375" s="46"/>
    </row>
    <row r="376" spans="1:65">
      <c r="B376" s="107" t="s">
        <v>1368</v>
      </c>
      <c r="C376" s="107"/>
      <c r="D376" s="108"/>
      <c r="E376" s="7" t="s">
        <v>976</v>
      </c>
      <c r="F376" s="6"/>
      <c r="G376" s="5"/>
      <c r="H376" s="7" t="s">
        <v>976</v>
      </c>
      <c r="I376" s="6"/>
      <c r="J376" s="5"/>
      <c r="BD376" s="55"/>
      <c r="BM376" s="46"/>
    </row>
    <row r="377" spans="1:65">
      <c r="B377" s="107" t="s">
        <v>1535</v>
      </c>
      <c r="C377" s="107"/>
      <c r="D377" s="108"/>
      <c r="E377" s="7" t="s">
        <v>1415</v>
      </c>
      <c r="F377" s="6"/>
      <c r="G377" s="5"/>
      <c r="H377" s="7" t="s">
        <v>1986</v>
      </c>
      <c r="I377" s="6"/>
      <c r="J377" s="5"/>
      <c r="BD377" s="55"/>
      <c r="BM377" s="46"/>
    </row>
    <row r="378" spans="1:65">
      <c r="AD378" s="54">
        <f>ROW()</f>
        <v>378</v>
      </c>
      <c r="BB378" s="54" t="s">
        <v>1370</v>
      </c>
      <c r="BC378" s="54" t="s">
        <v>348</v>
      </c>
      <c r="BD378" s="55" t="b">
        <v>1</v>
      </c>
      <c r="BE378" s="54" t="str">
        <f>E245</f>
        <v>0.00</v>
      </c>
      <c r="BF378" s="54" t="str">
        <f>""&amp;E245</f>
        <v>0.00</v>
      </c>
      <c r="BG378" s="54" t="b">
        <v>0</v>
      </c>
      <c r="BH378" s="54" t="b">
        <v>0</v>
      </c>
      <c r="BK378" s="54" t="e">
        <f ca="1">_xlfn.FORMULATEXT(BE378)</f>
        <v>#N/A</v>
      </c>
      <c r="BL378" s="54" t="e">
        <f ca="1">_xlfn.FORMULATEXT(BE378)</f>
        <v>#N/A</v>
      </c>
      <c r="BM378" s="46"/>
    </row>
    <row r="379" spans="1:65">
      <c r="B379" s="51" t="s">
        <v>1371</v>
      </c>
      <c r="AD379" s="54">
        <f>ROW()</f>
        <v>379</v>
      </c>
      <c r="BB379" s="54" t="s">
        <v>1372</v>
      </c>
      <c r="BC379" s="54" t="s">
        <v>348</v>
      </c>
      <c r="BD379" s="55" t="b">
        <v>1</v>
      </c>
      <c r="BE379" s="54" t="str">
        <f>H245</f>
        <v>0.00</v>
      </c>
      <c r="BF379" s="54" t="str">
        <f>""&amp;H245</f>
        <v>0.00</v>
      </c>
      <c r="BG379" s="54" t="b">
        <v>0</v>
      </c>
      <c r="BH379" s="54" t="b">
        <v>0</v>
      </c>
      <c r="BK379" s="54" t="e">
        <f ca="1">_xlfn.FORMULATEXT(BE379)</f>
        <v>#N/A</v>
      </c>
      <c r="BL379" s="54" t="e">
        <f ca="1">_xlfn.FORMULATEXT(BE379)</f>
        <v>#N/A</v>
      </c>
      <c r="BM379" s="46"/>
    </row>
    <row r="380" spans="1:65">
      <c r="AD380" s="54">
        <f>ROW()</f>
        <v>380</v>
      </c>
      <c r="BB380" s="54" t="s">
        <v>1373</v>
      </c>
      <c r="BC380" s="54" t="s">
        <v>348</v>
      </c>
      <c r="BD380" s="55" t="b">
        <v>1</v>
      </c>
      <c r="BE380" s="54" t="str">
        <f>K245</f>
        <v>0.00</v>
      </c>
      <c r="BF380" s="54" t="str">
        <f>""&amp;K245</f>
        <v>0.00</v>
      </c>
      <c r="BG380" s="54" t="b">
        <v>0</v>
      </c>
      <c r="BH380" s="54" t="b">
        <v>0</v>
      </c>
      <c r="BK380" s="54" t="e">
        <f ca="1">_xlfn.FORMULATEXT(BE380)</f>
        <v>#N/A</v>
      </c>
      <c r="BL380" s="54" t="e">
        <f ca="1">_xlfn.FORMULATEXT(BE380)</f>
        <v>#N/A</v>
      </c>
      <c r="BM380" s="46"/>
    </row>
    <row r="381" spans="1:65">
      <c r="B381" s="51" t="s">
        <v>1374</v>
      </c>
      <c r="AD381" s="54">
        <f>ROW()</f>
        <v>381</v>
      </c>
      <c r="BB381" s="54" t="s">
        <v>1375</v>
      </c>
      <c r="BC381" s="54" t="s">
        <v>348</v>
      </c>
      <c r="BD381" s="55" t="b">
        <v>1</v>
      </c>
      <c r="BE381" s="54" t="str">
        <f>N245</f>
        <v>0.00</v>
      </c>
      <c r="BF381" s="54" t="str">
        <f>""&amp;N245</f>
        <v>0.00</v>
      </c>
      <c r="BG381" s="54" t="b">
        <v>0</v>
      </c>
      <c r="BH381" s="54" t="b">
        <v>0</v>
      </c>
      <c r="BK381" s="54" t="e">
        <f ca="1">_xlfn.FORMULATEXT(BE381)</f>
        <v>#N/A</v>
      </c>
      <c r="BL381" s="54" t="e">
        <f ca="1">_xlfn.FORMULATEXT(BE381)</f>
        <v>#N/A</v>
      </c>
      <c r="BM381" s="46"/>
    </row>
    <row r="382" spans="1:65">
      <c r="AD382" s="54">
        <f>ROW()</f>
        <v>382</v>
      </c>
      <c r="BB382" s="54" t="s">
        <v>1376</v>
      </c>
      <c r="BC382" s="54" t="s">
        <v>461</v>
      </c>
      <c r="BD382" s="55" t="b">
        <v>0</v>
      </c>
      <c r="BE382" s="54" t="s">
        <v>1377</v>
      </c>
      <c r="BF382" s="54" t="s">
        <v>1377</v>
      </c>
      <c r="BG382" s="54" t="b">
        <v>0</v>
      </c>
      <c r="BH382" s="54" t="b">
        <v>0</v>
      </c>
      <c r="BM382" s="46"/>
    </row>
    <row r="383" spans="1:65" ht="28" customHeight="1">
      <c r="B383" s="116" t="s">
        <v>1378</v>
      </c>
      <c r="C383" s="117"/>
      <c r="D383" s="118"/>
      <c r="E383" s="109" t="s">
        <v>1379</v>
      </c>
      <c r="F383" s="109"/>
      <c r="G383" s="109"/>
      <c r="H383" s="109"/>
      <c r="I383" s="109" t="s">
        <v>1380</v>
      </c>
      <c r="J383" s="109"/>
      <c r="K383" s="109"/>
      <c r="L383" s="109"/>
      <c r="M383" s="109" t="s">
        <v>1381</v>
      </c>
      <c r="N383" s="109"/>
      <c r="O383" s="109"/>
      <c r="P383" s="109"/>
      <c r="AD383" s="54">
        <f>ROW()</f>
        <v>383</v>
      </c>
      <c r="BB383" s="54" t="s">
        <v>1382</v>
      </c>
      <c r="BC383" s="54" t="s">
        <v>348</v>
      </c>
      <c r="BD383" s="55" t="b">
        <v>1</v>
      </c>
      <c r="BE383" s="54" t="str">
        <f>E246</f>
        <v>0.00</v>
      </c>
      <c r="BF383" s="54" t="str">
        <f>""&amp;E246</f>
        <v>0.00</v>
      </c>
      <c r="BG383" s="54" t="b">
        <v>0</v>
      </c>
      <c r="BH383" s="54" t="b">
        <v>0</v>
      </c>
      <c r="BK383" s="54" t="e">
        <f ca="1">_xlfn.FORMULATEXT(BE383)</f>
        <v>#N/A</v>
      </c>
      <c r="BL383" s="54" t="e">
        <f ca="1">_xlfn.FORMULATEXT(BE383)</f>
        <v>#N/A</v>
      </c>
      <c r="BM383" s="46"/>
    </row>
    <row r="384" spans="1:65">
      <c r="B384" s="119"/>
      <c r="C384" s="120"/>
      <c r="D384" s="121"/>
      <c r="E384" s="115" t="s">
        <v>1383</v>
      </c>
      <c r="F384" s="115"/>
      <c r="G384" s="115" t="s">
        <v>1384</v>
      </c>
      <c r="H384" s="115"/>
      <c r="I384" s="115" t="s">
        <v>1383</v>
      </c>
      <c r="J384" s="115"/>
      <c r="K384" s="115" t="s">
        <v>1384</v>
      </c>
      <c r="L384" s="115"/>
      <c r="M384" s="115" t="s">
        <v>1383</v>
      </c>
      <c r="N384" s="115"/>
      <c r="O384" s="115" t="s">
        <v>1384</v>
      </c>
      <c r="P384" s="115"/>
      <c r="AD384" s="54">
        <f>ROW()</f>
        <v>384</v>
      </c>
      <c r="BB384" s="54" t="s">
        <v>1385</v>
      </c>
      <c r="BC384" s="54" t="s">
        <v>348</v>
      </c>
      <c r="BD384" s="55" t="b">
        <v>1</v>
      </c>
      <c r="BE384" s="54" t="str">
        <f>H246</f>
        <v>0.00</v>
      </c>
      <c r="BF384" s="54" t="str">
        <f>""&amp;H246</f>
        <v>0.00</v>
      </c>
      <c r="BG384" s="54" t="b">
        <v>0</v>
      </c>
      <c r="BH384" s="54" t="b">
        <v>0</v>
      </c>
      <c r="BK384" s="54" t="e">
        <f ca="1">_xlfn.FORMULATEXT(BE384)</f>
        <v>#N/A</v>
      </c>
      <c r="BL384" s="54" t="e">
        <f ca="1">_xlfn.FORMULATEXT(BE384)</f>
        <v>#N/A</v>
      </c>
      <c r="BM384" s="46"/>
    </row>
    <row r="385" spans="1:65">
      <c r="B385" s="259" t="s">
        <v>1386</v>
      </c>
      <c r="C385" s="260"/>
      <c r="D385" s="261"/>
      <c r="E385" s="7" t="s">
        <v>976</v>
      </c>
      <c r="F385" s="5"/>
      <c r="G385" s="7" t="s">
        <v>44</v>
      </c>
      <c r="H385" s="5"/>
      <c r="I385" s="7" t="s">
        <v>976</v>
      </c>
      <c r="J385" s="5"/>
      <c r="K385" s="7" t="s">
        <v>44</v>
      </c>
      <c r="L385" s="5"/>
      <c r="M385" s="7" t="s">
        <v>976</v>
      </c>
      <c r="N385" s="5"/>
      <c r="O385" s="7" t="s">
        <v>1990</v>
      </c>
      <c r="P385" s="5"/>
      <c r="AD385" s="54">
        <f>ROW()</f>
        <v>385</v>
      </c>
      <c r="BB385" s="54" t="s">
        <v>1387</v>
      </c>
      <c r="BC385" s="54" t="s">
        <v>348</v>
      </c>
      <c r="BD385" s="55" t="b">
        <v>1</v>
      </c>
      <c r="BE385" s="54" t="str">
        <f>K246</f>
        <v>0.00</v>
      </c>
      <c r="BF385" s="54" t="str">
        <f>""&amp;K246</f>
        <v>0.00</v>
      </c>
      <c r="BG385" s="54" t="b">
        <v>0</v>
      </c>
      <c r="BH385" s="54" t="b">
        <v>0</v>
      </c>
      <c r="BK385" s="54" t="e">
        <f ca="1">_xlfn.FORMULATEXT(BE385)</f>
        <v>#N/A</v>
      </c>
      <c r="BL385" s="54" t="e">
        <f ca="1">_xlfn.FORMULATEXT(BE385)</f>
        <v>#N/A</v>
      </c>
      <c r="BM385" s="46"/>
    </row>
    <row r="386" spans="1:65">
      <c r="B386" s="259" t="s">
        <v>1388</v>
      </c>
      <c r="C386" s="260"/>
      <c r="D386" s="261"/>
      <c r="E386" s="110" t="str" cm="1">
        <f t="array" ref="E386">TEXT(SUM(_xlfn.NUMBERVALUE(E387:F388)),"0")</f>
        <v>4</v>
      </c>
      <c r="F386" s="111"/>
      <c r="G386" s="110" t="str" cm="1">
        <f t="array" ref="G386">TEXT(SUM(_xlfn.NUMBERVALUE(G387:H388)),"0")</f>
        <v>5</v>
      </c>
      <c r="H386" s="111"/>
      <c r="I386" s="110" t="str" cm="1">
        <f t="array" ref="I386">TEXT(SUM(_xlfn.NUMBERVALUE(I387:J388)),"0")</f>
        <v>0</v>
      </c>
      <c r="J386" s="111"/>
      <c r="K386" s="110" t="str" cm="1">
        <f t="array" ref="K386">TEXT(SUM(_xlfn.NUMBERVALUE(K387:L388)),"0")</f>
        <v>10</v>
      </c>
      <c r="L386" s="111"/>
      <c r="M386" s="110" t="str" cm="1">
        <f t="array" ref="M386">TEXT(SUM(_xlfn.NUMBERVALUE(M387:N388)),"0.00")</f>
        <v>0.00</v>
      </c>
      <c r="N386" s="111"/>
      <c r="O386" s="110" t="str" cm="1">
        <f t="array" ref="O386">TEXT(SUM(_xlfn.NUMBERVALUE(O387:P388)),"0.00")</f>
        <v>0.00</v>
      </c>
      <c r="P386" s="111"/>
      <c r="AD386" s="54">
        <f>ROW()</f>
        <v>386</v>
      </c>
      <c r="BB386" s="54" t="s">
        <v>1389</v>
      </c>
      <c r="BC386" s="54" t="s">
        <v>348</v>
      </c>
      <c r="BD386" s="55" t="b">
        <v>1</v>
      </c>
      <c r="BE386" s="54" t="str">
        <f>N246</f>
        <v>0.00</v>
      </c>
      <c r="BF386" s="54" t="str">
        <f>""&amp;N246</f>
        <v>0.00</v>
      </c>
      <c r="BG386" s="54" t="b">
        <v>0</v>
      </c>
      <c r="BH386" s="54" t="b">
        <v>0</v>
      </c>
      <c r="BK386" s="54" t="e">
        <f ca="1">_xlfn.FORMULATEXT(BE386)</f>
        <v>#N/A</v>
      </c>
      <c r="BL386" s="54" t="e">
        <f ca="1">_xlfn.FORMULATEXT(BE386)</f>
        <v>#N/A</v>
      </c>
      <c r="BM386" s="46"/>
    </row>
    <row r="387" spans="1:65">
      <c r="B387" s="262" t="s">
        <v>1390</v>
      </c>
      <c r="C387" s="263"/>
      <c r="D387" s="264"/>
      <c r="E387" s="7" t="s">
        <v>55</v>
      </c>
      <c r="F387" s="5"/>
      <c r="G387" s="7" t="s">
        <v>976</v>
      </c>
      <c r="H387" s="5"/>
      <c r="I387" s="7"/>
      <c r="J387" s="5"/>
      <c r="K387" s="7" t="s">
        <v>55</v>
      </c>
      <c r="L387" s="5"/>
      <c r="M387" s="7" t="s">
        <v>976</v>
      </c>
      <c r="N387" s="5"/>
      <c r="O387" s="7" t="s">
        <v>976</v>
      </c>
      <c r="P387" s="5"/>
      <c r="AD387" s="54">
        <f>ROW()</f>
        <v>387</v>
      </c>
      <c r="BB387" s="54" t="s">
        <v>1391</v>
      </c>
      <c r="BC387" s="54" t="s">
        <v>461</v>
      </c>
      <c r="BD387" s="55" t="b">
        <v>0</v>
      </c>
      <c r="BE387" s="54" t="s">
        <v>1392</v>
      </c>
      <c r="BF387" s="54" t="s">
        <v>1392</v>
      </c>
      <c r="BG387" s="54" t="b">
        <v>0</v>
      </c>
      <c r="BH387" s="54" t="b">
        <v>0</v>
      </c>
      <c r="BM387" s="46"/>
    </row>
    <row r="388" spans="1:65" ht="14.5" customHeight="1">
      <c r="B388" s="262" t="s">
        <v>1393</v>
      </c>
      <c r="C388" s="263"/>
      <c r="D388" s="264"/>
      <c r="E388" s="7" t="s">
        <v>976</v>
      </c>
      <c r="F388" s="5"/>
      <c r="G388" s="7" t="s">
        <v>762</v>
      </c>
      <c r="H388" s="5"/>
      <c r="I388" s="7"/>
      <c r="J388" s="5"/>
      <c r="K388" s="7" t="s">
        <v>36</v>
      </c>
      <c r="L388" s="5"/>
      <c r="M388" s="7" t="s">
        <v>976</v>
      </c>
      <c r="N388" s="5"/>
      <c r="O388" s="7" t="s">
        <v>976</v>
      </c>
      <c r="P388" s="5"/>
      <c r="AD388" s="54">
        <f>ROW()</f>
        <v>388</v>
      </c>
      <c r="BB388" s="54" t="s">
        <v>1394</v>
      </c>
      <c r="BC388" s="54" t="s">
        <v>348</v>
      </c>
      <c r="BD388" s="55" t="b">
        <v>1</v>
      </c>
      <c r="BE388" s="54" t="str">
        <f>E247</f>
        <v>0.00</v>
      </c>
      <c r="BF388" s="54" t="str">
        <f>""&amp;E247</f>
        <v>0.00</v>
      </c>
      <c r="BG388" s="54" t="b">
        <v>0</v>
      </c>
      <c r="BH388" s="54" t="b">
        <v>0</v>
      </c>
      <c r="BK388" s="54" t="e">
        <f ca="1">_xlfn.FORMULATEXT(BE388)</f>
        <v>#N/A</v>
      </c>
      <c r="BL388" s="54" t="e">
        <f ca="1">_xlfn.FORMULATEXT(BE388)</f>
        <v>#N/A</v>
      </c>
      <c r="BM388" s="46"/>
    </row>
    <row r="389" spans="1:65">
      <c r="B389" s="259" t="s">
        <v>1395</v>
      </c>
      <c r="C389" s="260"/>
      <c r="D389" s="261"/>
      <c r="E389" s="110" t="str" cm="1">
        <f t="array" ref="E389">TEXT(SUM(_xlfn.NUMBERVALUE(E390:F394)),"0")</f>
        <v>0</v>
      </c>
      <c r="F389" s="111"/>
      <c r="G389" s="110" t="str" cm="1">
        <f t="array" ref="G389">TEXT(SUM(_xlfn.NUMBERVALUE(G390:H394)),"0")</f>
        <v>0</v>
      </c>
      <c r="H389" s="111"/>
      <c r="I389" s="110" t="str" cm="1">
        <f t="array" ref="I389">TEXT(SUM(_xlfn.NUMBERVALUE(I390:J394)),"0")</f>
        <v>0</v>
      </c>
      <c r="J389" s="111"/>
      <c r="K389" s="110" t="str" cm="1">
        <f t="array" ref="K389">TEXT(SUM(_xlfn.NUMBERVALUE(K390:L394)),"0")</f>
        <v>0</v>
      </c>
      <c r="L389" s="111"/>
      <c r="M389" s="110" t="str" cm="1">
        <f t="array" ref="M389">TEXT(SUM(_xlfn.NUMBERVALUE(M390:N394)),"0.00")</f>
        <v>0.00</v>
      </c>
      <c r="N389" s="111"/>
      <c r="O389" s="110" t="str" cm="1">
        <f t="array" ref="O389">TEXT(SUM(_xlfn.NUMBERVALUE(O390:P394)),"0.00")</f>
        <v>0.00</v>
      </c>
      <c r="P389" s="111"/>
      <c r="AD389" s="54">
        <f>ROW()</f>
        <v>389</v>
      </c>
      <c r="BB389" s="54" t="s">
        <v>1396</v>
      </c>
      <c r="BC389" s="54" t="s">
        <v>348</v>
      </c>
      <c r="BD389" s="55" t="b">
        <v>1</v>
      </c>
      <c r="BE389" s="54" t="str">
        <f>H247</f>
        <v>0.00</v>
      </c>
      <c r="BF389" s="54" t="str">
        <f>""&amp;H247</f>
        <v>0.00</v>
      </c>
      <c r="BG389" s="54" t="b">
        <v>0</v>
      </c>
      <c r="BH389" s="54" t="b">
        <v>0</v>
      </c>
      <c r="BK389" s="54" t="e">
        <f ca="1">_xlfn.FORMULATEXT(BE389)</f>
        <v>#N/A</v>
      </c>
      <c r="BL389" s="54" t="e">
        <f ca="1">_xlfn.FORMULATEXT(BE389)</f>
        <v>#N/A</v>
      </c>
      <c r="BM389" s="46"/>
    </row>
    <row r="390" spans="1:65">
      <c r="B390" s="262" t="s">
        <v>1397</v>
      </c>
      <c r="C390" s="263"/>
      <c r="D390" s="264"/>
      <c r="E390" s="7" t="s">
        <v>976</v>
      </c>
      <c r="F390" s="5"/>
      <c r="G390" s="7" t="s">
        <v>976</v>
      </c>
      <c r="H390" s="5"/>
      <c r="I390" s="7" t="s">
        <v>976</v>
      </c>
      <c r="J390" s="5"/>
      <c r="K390" s="7" t="s">
        <v>976</v>
      </c>
      <c r="L390" s="5"/>
      <c r="M390" s="7" t="s">
        <v>976</v>
      </c>
      <c r="N390" s="5"/>
      <c r="O390" s="7" t="s">
        <v>976</v>
      </c>
      <c r="P390" s="5"/>
      <c r="AD390" s="54">
        <f>ROW()</f>
        <v>390</v>
      </c>
      <c r="BB390" s="54" t="s">
        <v>1398</v>
      </c>
      <c r="BC390" s="54" t="s">
        <v>348</v>
      </c>
      <c r="BD390" s="55" t="b">
        <v>1</v>
      </c>
      <c r="BE390" s="54" t="str">
        <f>K247</f>
        <v>0.00</v>
      </c>
      <c r="BF390" s="54" t="str">
        <f>""&amp;K247</f>
        <v>0.00</v>
      </c>
      <c r="BG390" s="54" t="b">
        <v>0</v>
      </c>
      <c r="BH390" s="54" t="b">
        <v>0</v>
      </c>
      <c r="BK390" s="54" t="e">
        <f ca="1">_xlfn.FORMULATEXT(BE390)</f>
        <v>#N/A</v>
      </c>
      <c r="BL390" s="54" t="e">
        <f ca="1">_xlfn.FORMULATEXT(BE390)</f>
        <v>#N/A</v>
      </c>
      <c r="BM390" s="46"/>
    </row>
    <row r="391" spans="1:65">
      <c r="B391" s="262" t="s">
        <v>1399</v>
      </c>
      <c r="C391" s="263"/>
      <c r="D391" s="264"/>
      <c r="E391" s="7" t="s">
        <v>976</v>
      </c>
      <c r="F391" s="5"/>
      <c r="G391" s="7" t="s">
        <v>976</v>
      </c>
      <c r="H391" s="5"/>
      <c r="I391" s="7" t="s">
        <v>976</v>
      </c>
      <c r="J391" s="5"/>
      <c r="K391" s="7" t="s">
        <v>976</v>
      </c>
      <c r="L391" s="5"/>
      <c r="M391" s="7" t="s">
        <v>976</v>
      </c>
      <c r="N391" s="5"/>
      <c r="O391" s="7" t="s">
        <v>976</v>
      </c>
      <c r="P391" s="5"/>
      <c r="AD391" s="54">
        <f>ROW()</f>
        <v>391</v>
      </c>
      <c r="BB391" s="54" t="s">
        <v>1400</v>
      </c>
      <c r="BC391" s="54" t="s">
        <v>348</v>
      </c>
      <c r="BD391" s="55" t="b">
        <v>1</v>
      </c>
      <c r="BE391" s="54" t="str">
        <f>N247</f>
        <v>0.00</v>
      </c>
      <c r="BF391" s="54" t="str">
        <f>""&amp;N247</f>
        <v>0.00</v>
      </c>
      <c r="BG391" s="54" t="b">
        <v>0</v>
      </c>
      <c r="BH391" s="54" t="b">
        <v>0</v>
      </c>
      <c r="BK391" s="54" t="e">
        <f ca="1">_xlfn.FORMULATEXT(BE391)</f>
        <v>#N/A</v>
      </c>
      <c r="BL391" s="54" t="e">
        <f ca="1">_xlfn.FORMULATEXT(BE391)</f>
        <v>#N/A</v>
      </c>
      <c r="BM391" s="46"/>
    </row>
    <row r="392" spans="1:65">
      <c r="B392" s="262" t="s">
        <v>1401</v>
      </c>
      <c r="C392" s="263"/>
      <c r="D392" s="264"/>
      <c r="E392" s="7" t="s">
        <v>976</v>
      </c>
      <c r="F392" s="5"/>
      <c r="G392" s="7" t="s">
        <v>976</v>
      </c>
      <c r="H392" s="5"/>
      <c r="I392" s="7" t="s">
        <v>976</v>
      </c>
      <c r="J392" s="5"/>
      <c r="K392" s="7" t="s">
        <v>976</v>
      </c>
      <c r="L392" s="5"/>
      <c r="M392" s="7" t="s">
        <v>976</v>
      </c>
      <c r="N392" s="5"/>
      <c r="O392" s="7" t="s">
        <v>976</v>
      </c>
      <c r="P392" s="5"/>
      <c r="AD392" s="54">
        <f>ROW()</f>
        <v>392</v>
      </c>
      <c r="BB392" s="54" t="s">
        <v>1402</v>
      </c>
      <c r="BC392" s="54" t="s">
        <v>461</v>
      </c>
      <c r="BD392" s="55" t="b">
        <v>0</v>
      </c>
      <c r="BE392" s="54" t="s">
        <v>1403</v>
      </c>
      <c r="BF392" s="54" t="s">
        <v>1403</v>
      </c>
      <c r="BG392" s="54" t="b">
        <v>0</v>
      </c>
      <c r="BH392" s="54" t="b">
        <v>0</v>
      </c>
      <c r="BM392" s="46"/>
    </row>
    <row r="393" spans="1:65">
      <c r="B393" s="262" t="s">
        <v>1404</v>
      </c>
      <c r="C393" s="263"/>
      <c r="D393" s="264"/>
      <c r="E393" s="7" t="s">
        <v>976</v>
      </c>
      <c r="F393" s="5"/>
      <c r="G393" s="7" t="s">
        <v>976</v>
      </c>
      <c r="H393" s="5"/>
      <c r="I393" s="7" t="s">
        <v>976</v>
      </c>
      <c r="J393" s="5"/>
      <c r="K393" s="7" t="s">
        <v>976</v>
      </c>
      <c r="L393" s="5"/>
      <c r="M393" s="7" t="s">
        <v>976</v>
      </c>
      <c r="N393" s="5"/>
      <c r="O393" s="7" t="s">
        <v>976</v>
      </c>
      <c r="P393" s="5"/>
      <c r="AD393" s="54">
        <f>ROW()</f>
        <v>393</v>
      </c>
      <c r="BB393" s="54" t="s">
        <v>1405</v>
      </c>
      <c r="BC393" s="54" t="s">
        <v>348</v>
      </c>
      <c r="BD393" s="55" t="b">
        <v>1</v>
      </c>
      <c r="BE393" s="54" t="str">
        <f>E385</f>
        <v>0</v>
      </c>
      <c r="BF393" s="54" t="str">
        <f>""&amp;E385</f>
        <v>0</v>
      </c>
      <c r="BG393" s="54" t="s">
        <v>1406</v>
      </c>
      <c r="BH393" s="54" t="b">
        <v>0</v>
      </c>
      <c r="BK393" s="54" t="e">
        <f t="shared" ref="BK393:BK398" ca="1" si="56">_xlfn.FORMULATEXT(BE393)</f>
        <v>#N/A</v>
      </c>
      <c r="BL393" s="54" t="e">
        <f t="shared" ref="BL393:BL398" ca="1" si="57">_xlfn.FORMULATEXT(BE393)</f>
        <v>#N/A</v>
      </c>
      <c r="BM393" s="46"/>
    </row>
    <row r="394" spans="1:65">
      <c r="B394" s="262" t="s">
        <v>1407</v>
      </c>
      <c r="C394" s="263"/>
      <c r="D394" s="264"/>
      <c r="E394" s="7" t="s">
        <v>976</v>
      </c>
      <c r="F394" s="5"/>
      <c r="G394" s="7" t="s">
        <v>976</v>
      </c>
      <c r="H394" s="5"/>
      <c r="I394" s="7" t="s">
        <v>976</v>
      </c>
      <c r="J394" s="5"/>
      <c r="K394" s="7" t="s">
        <v>976</v>
      </c>
      <c r="L394" s="5"/>
      <c r="M394" s="7" t="s">
        <v>976</v>
      </c>
      <c r="N394" s="5"/>
      <c r="O394" s="7" t="s">
        <v>976</v>
      </c>
      <c r="P394" s="5"/>
      <c r="AD394" s="54">
        <f>ROW()</f>
        <v>394</v>
      </c>
      <c r="BB394" s="54" t="s">
        <v>1408</v>
      </c>
      <c r="BC394" s="54" t="s">
        <v>348</v>
      </c>
      <c r="BD394" s="55" t="b">
        <v>1</v>
      </c>
      <c r="BE394" s="54" t="str">
        <f>G385</f>
        <v>1</v>
      </c>
      <c r="BF394" s="54" t="str">
        <f>""&amp;G385</f>
        <v>1</v>
      </c>
      <c r="BG394" s="54" t="s">
        <v>1406</v>
      </c>
      <c r="BH394" s="54" t="b">
        <v>0</v>
      </c>
      <c r="BK394" s="54" t="e">
        <f t="shared" ca="1" si="56"/>
        <v>#N/A</v>
      </c>
      <c r="BL394" s="54" t="e">
        <f t="shared" ca="1" si="57"/>
        <v>#N/A</v>
      </c>
      <c r="BM394" s="46"/>
    </row>
    <row r="395" spans="1:65">
      <c r="B395" s="265" t="s">
        <v>1409</v>
      </c>
      <c r="C395" s="266"/>
      <c r="D395" s="267"/>
      <c r="E395" s="110" t="str">
        <f>TEXT(SUM(_xlfn.NUMBERVALUE(E385),_xlfn.NUMBERVALUE(E386),_xlfn.NUMBERVALUE(E389)),"0")</f>
        <v>4</v>
      </c>
      <c r="F395" s="111"/>
      <c r="G395" s="110" t="str">
        <f>TEXT(SUM(_xlfn.NUMBERVALUE(G385),_xlfn.NUMBERVALUE(G386),_xlfn.NUMBERVALUE(G389)),"0")</f>
        <v>6</v>
      </c>
      <c r="H395" s="111"/>
      <c r="I395" s="110" t="str">
        <f>TEXT(SUM(_xlfn.NUMBERVALUE(I385),_xlfn.NUMBERVALUE(I386),_xlfn.NUMBERVALUE(I389)),"0")</f>
        <v>0</v>
      </c>
      <c r="J395" s="111"/>
      <c r="K395" s="110" t="str">
        <f>TEXT(SUM(_xlfn.NUMBERVALUE(K385),_xlfn.NUMBERVALUE(K386),_xlfn.NUMBERVALUE(K389)),"0")</f>
        <v>11</v>
      </c>
      <c r="L395" s="111"/>
      <c r="M395" s="110" t="str">
        <f>TEXT(SUM(_xlfn.NUMBERVALUE(M385),_xlfn.NUMBERVALUE(M386),_xlfn.NUMBERVALUE(M389)),"0.00")</f>
        <v>0.00</v>
      </c>
      <c r="N395" s="111"/>
      <c r="O395" s="110" t="str">
        <f>TEXT(SUM(_xlfn.NUMBERVALUE(O385),_xlfn.NUMBERVALUE(O386),_xlfn.NUMBERVALUE(O389)),"0.00")</f>
        <v>40.84</v>
      </c>
      <c r="P395" s="111"/>
      <c r="AD395" s="54">
        <f>ROW()</f>
        <v>395</v>
      </c>
      <c r="BB395" s="54" t="s">
        <v>1410</v>
      </c>
      <c r="BC395" s="54" t="s">
        <v>348</v>
      </c>
      <c r="BD395" s="55" t="b">
        <v>1</v>
      </c>
      <c r="BE395" s="54" t="str">
        <f>I385</f>
        <v>0</v>
      </c>
      <c r="BF395" s="54" t="str">
        <f>""&amp;I385</f>
        <v>0</v>
      </c>
      <c r="BG395" s="54" t="s">
        <v>1406</v>
      </c>
      <c r="BH395" s="54" t="b">
        <v>0</v>
      </c>
      <c r="BK395" s="54" t="e">
        <f t="shared" ca="1" si="56"/>
        <v>#N/A</v>
      </c>
      <c r="BL395" s="54" t="e">
        <f t="shared" ca="1" si="57"/>
        <v>#N/A</v>
      </c>
      <c r="BM395" s="46"/>
    </row>
    <row r="396" spans="1:65">
      <c r="AD396" s="54">
        <f>ROW()</f>
        <v>396</v>
      </c>
      <c r="BB396" s="54" t="s">
        <v>1411</v>
      </c>
      <c r="BC396" s="54" t="s">
        <v>348</v>
      </c>
      <c r="BD396" s="55" t="b">
        <v>1</v>
      </c>
      <c r="BE396" s="54" t="str">
        <f>K385</f>
        <v>1</v>
      </c>
      <c r="BF396" s="54" t="str">
        <f>""&amp;K385</f>
        <v>1</v>
      </c>
      <c r="BG396" s="54" t="s">
        <v>1406</v>
      </c>
      <c r="BH396" s="54" t="b">
        <v>0</v>
      </c>
      <c r="BK396" s="54" t="e">
        <f t="shared" ca="1" si="56"/>
        <v>#N/A</v>
      </c>
      <c r="BL396" s="54" t="e">
        <f t="shared" ca="1" si="57"/>
        <v>#N/A</v>
      </c>
      <c r="BM396" s="46"/>
    </row>
    <row r="397" spans="1:65">
      <c r="B397" s="60" t="s">
        <v>1412</v>
      </c>
      <c r="N397" s="135" t="s">
        <v>144</v>
      </c>
      <c r="O397" s="136"/>
      <c r="P397" s="137"/>
      <c r="AD397" s="54">
        <f>ROW()</f>
        <v>397</v>
      </c>
      <c r="BB397" s="54" t="s">
        <v>1414</v>
      </c>
      <c r="BC397" s="54" t="s">
        <v>348</v>
      </c>
      <c r="BD397" s="55" t="b">
        <v>1</v>
      </c>
      <c r="BE397" s="54" t="str">
        <f>M385</f>
        <v>0</v>
      </c>
      <c r="BF397" s="54" t="str">
        <f>""&amp;M385</f>
        <v>0</v>
      </c>
      <c r="BG397" s="54" t="s">
        <v>1406</v>
      </c>
      <c r="BH397" s="54" t="b">
        <v>0</v>
      </c>
      <c r="BK397" s="54" t="e">
        <f t="shared" ca="1" si="56"/>
        <v>#N/A</v>
      </c>
      <c r="BL397" s="54" t="e">
        <f t="shared" ca="1" si="57"/>
        <v>#N/A</v>
      </c>
      <c r="BM397" s="46"/>
    </row>
    <row r="398" spans="1:65">
      <c r="A398" s="68" t="s">
        <v>789</v>
      </c>
      <c r="B398" s="60" t="s">
        <v>1416</v>
      </c>
      <c r="AD398" s="54">
        <f>ROW()</f>
        <v>398</v>
      </c>
      <c r="BB398" s="54" t="s">
        <v>1417</v>
      </c>
      <c r="BC398" s="54" t="s">
        <v>348</v>
      </c>
      <c r="BD398" s="55" t="b">
        <v>1</v>
      </c>
      <c r="BE398" s="54" t="str">
        <f>O385</f>
        <v>40.84</v>
      </c>
      <c r="BF398" s="54" t="str">
        <f>""&amp;O385</f>
        <v>40.84</v>
      </c>
      <c r="BG398" s="54" t="s">
        <v>1406</v>
      </c>
      <c r="BH398" s="54" t="b">
        <v>0</v>
      </c>
      <c r="BK398" s="54" t="e">
        <f t="shared" ca="1" si="56"/>
        <v>#N/A</v>
      </c>
      <c r="BL398" s="54" t="e">
        <f t="shared" ca="1" si="57"/>
        <v>#N/A</v>
      </c>
      <c r="BM398" s="46"/>
    </row>
    <row r="399" spans="1:65">
      <c r="A399" s="68" t="s">
        <v>789</v>
      </c>
      <c r="B399" s="58" t="s">
        <v>1418</v>
      </c>
      <c r="AD399" s="54">
        <f>ROW()</f>
        <v>399</v>
      </c>
      <c r="BB399" s="54" t="s">
        <v>1419</v>
      </c>
      <c r="BC399" s="54" t="s">
        <v>461</v>
      </c>
      <c r="BD399" s="55" t="b">
        <v>0</v>
      </c>
      <c r="BE399" s="54" t="s">
        <v>1420</v>
      </c>
      <c r="BF399" s="54" t="s">
        <v>1420</v>
      </c>
      <c r="BG399" s="54" t="b">
        <v>0</v>
      </c>
      <c r="BH399" s="54" t="b">
        <v>0</v>
      </c>
      <c r="BM399" s="46"/>
    </row>
    <row r="400" spans="1:65">
      <c r="A400" s="68" t="s">
        <v>789</v>
      </c>
      <c r="AD400" s="54">
        <f>ROW()</f>
        <v>400</v>
      </c>
      <c r="BB400" s="54" t="s">
        <v>1421</v>
      </c>
      <c r="BC400" s="54" t="s">
        <v>348</v>
      </c>
      <c r="BD400" s="55" t="b">
        <v>1</v>
      </c>
      <c r="BE400" s="80" t="str">
        <f>E386</f>
        <v>4</v>
      </c>
      <c r="BF400" s="80" t="str">
        <f>""&amp;E386</f>
        <v>4</v>
      </c>
      <c r="BG400" s="54" t="b">
        <v>0</v>
      </c>
      <c r="BH400" s="54" t="b">
        <v>0</v>
      </c>
      <c r="BK400" s="54" t="e">
        <f ca="1">_xlfn.FORMULATEXT(BE400)</f>
        <v>#N/A</v>
      </c>
      <c r="BL400" s="54" t="e">
        <f ca="1">_xlfn.FORMULATEXT(BE400)</f>
        <v>#N/A</v>
      </c>
      <c r="BM400" s="46"/>
    </row>
    <row r="401" spans="1:65" ht="44.5" customHeight="1">
      <c r="A401" s="68" t="s">
        <v>789</v>
      </c>
      <c r="B401" s="106" t="s">
        <v>1422</v>
      </c>
      <c r="C401" s="106"/>
      <c r="D401" s="106"/>
      <c r="E401" s="106" t="s">
        <v>1423</v>
      </c>
      <c r="F401" s="106"/>
      <c r="G401" s="106"/>
      <c r="H401" s="106" t="s">
        <v>1424</v>
      </c>
      <c r="I401" s="106"/>
      <c r="J401" s="106"/>
      <c r="K401" s="106" t="s">
        <v>1425</v>
      </c>
      <c r="L401" s="106"/>
      <c r="M401" s="106"/>
      <c r="N401" s="112" t="s">
        <v>1426</v>
      </c>
      <c r="O401" s="112"/>
      <c r="P401" s="112"/>
      <c r="Q401" s="81"/>
      <c r="R401" s="81"/>
      <c r="S401" s="81"/>
      <c r="AD401" s="54">
        <f>ROW()</f>
        <v>401</v>
      </c>
      <c r="BB401" s="54" t="s">
        <v>1427</v>
      </c>
      <c r="BC401" s="54" t="s">
        <v>348</v>
      </c>
      <c r="BD401" s="55" t="b">
        <v>1</v>
      </c>
      <c r="BE401" s="80" t="str">
        <f>G386</f>
        <v>5</v>
      </c>
      <c r="BF401" s="80" t="str">
        <f>""&amp;G386</f>
        <v>5</v>
      </c>
      <c r="BG401" s="54" t="b">
        <v>0</v>
      </c>
      <c r="BH401" s="54" t="b">
        <v>0</v>
      </c>
      <c r="BK401" s="54" t="e">
        <f ca="1">_xlfn.FORMULATEXT(BE401)</f>
        <v>#N/A</v>
      </c>
      <c r="BL401" s="54" t="e">
        <f ca="1">_xlfn.FORMULATEXT(BE401)</f>
        <v>#N/A</v>
      </c>
      <c r="BM401" s="46"/>
    </row>
    <row r="402" spans="1:65" ht="29.5" customHeight="1">
      <c r="A402" s="68" t="s">
        <v>789</v>
      </c>
      <c r="B402" s="139" t="s">
        <v>1524</v>
      </c>
      <c r="C402" s="140"/>
      <c r="D402" s="141"/>
      <c r="E402" s="122" t="s">
        <v>1429</v>
      </c>
      <c r="F402" s="123"/>
      <c r="G402" s="124"/>
      <c r="H402" s="122" t="s">
        <v>354</v>
      </c>
      <c r="I402" s="123"/>
      <c r="J402" s="124"/>
      <c r="K402" s="142" t="s">
        <v>1431</v>
      </c>
      <c r="L402" s="143"/>
      <c r="M402" s="144"/>
      <c r="N402" s="122"/>
      <c r="O402" s="123"/>
      <c r="P402" s="124"/>
      <c r="AD402" s="54">
        <f>ROW()</f>
        <v>402</v>
      </c>
      <c r="BB402" s="54" t="s">
        <v>1433</v>
      </c>
      <c r="BC402" s="54" t="s">
        <v>348</v>
      </c>
      <c r="BD402" s="55" t="b">
        <v>1</v>
      </c>
      <c r="BE402" s="80" t="str">
        <f>I386</f>
        <v>0</v>
      </c>
      <c r="BF402" s="80" t="str">
        <f>""&amp;I386</f>
        <v>0</v>
      </c>
      <c r="BG402" s="54" t="b">
        <v>0</v>
      </c>
      <c r="BH402" s="54" t="b">
        <v>0</v>
      </c>
      <c r="BK402" s="54" t="e">
        <f ca="1">_xlfn.FORMULATEXT(BE402)</f>
        <v>#N/A</v>
      </c>
      <c r="BL402" s="54" t="e">
        <f ca="1">_xlfn.FORMULATEXT(BE402)</f>
        <v>#N/A</v>
      </c>
      <c r="BM402" s="46"/>
    </row>
    <row r="403" spans="1:65" ht="29.5" customHeight="1">
      <c r="B403" s="139" t="s">
        <v>1523</v>
      </c>
      <c r="C403" s="140"/>
      <c r="D403" s="141"/>
      <c r="E403" s="122" t="s">
        <v>1432</v>
      </c>
      <c r="F403" s="123"/>
      <c r="G403" s="124"/>
      <c r="H403" s="122" t="s">
        <v>387</v>
      </c>
      <c r="I403" s="123"/>
      <c r="J403" s="124"/>
      <c r="K403" s="142" t="s">
        <v>1430</v>
      </c>
      <c r="L403" s="143"/>
      <c r="M403" s="144"/>
      <c r="N403" s="122"/>
      <c r="O403" s="123"/>
      <c r="P403" s="124"/>
      <c r="BD403" s="55"/>
      <c r="BE403" s="80"/>
      <c r="BF403" s="80"/>
      <c r="BM403" s="46"/>
    </row>
    <row r="404" spans="1:65" ht="29.5" customHeight="1">
      <c r="B404" s="139" t="s">
        <v>1356</v>
      </c>
      <c r="C404" s="140"/>
      <c r="D404" s="141"/>
      <c r="E404" s="122" t="s">
        <v>1428</v>
      </c>
      <c r="F404" s="123"/>
      <c r="G404" s="124"/>
      <c r="H404" s="122" t="s">
        <v>354</v>
      </c>
      <c r="I404" s="123"/>
      <c r="J404" s="124"/>
      <c r="K404" s="142" t="s">
        <v>976</v>
      </c>
      <c r="L404" s="143"/>
      <c r="M404" s="144"/>
      <c r="N404" s="122"/>
      <c r="O404" s="123"/>
      <c r="P404" s="124"/>
      <c r="BD404" s="55"/>
      <c r="BE404" s="80"/>
      <c r="BF404" s="80"/>
      <c r="BM404" s="46"/>
    </row>
    <row r="405" spans="1:65" ht="29.5" customHeight="1">
      <c r="B405" s="139" t="s">
        <v>1236</v>
      </c>
      <c r="C405" s="140"/>
      <c r="D405" s="141"/>
      <c r="E405" s="122" t="s">
        <v>1577</v>
      </c>
      <c r="F405" s="123"/>
      <c r="G405" s="124"/>
      <c r="H405" s="122" t="s">
        <v>354</v>
      </c>
      <c r="I405" s="123"/>
      <c r="J405" s="124"/>
      <c r="K405" s="142" t="s">
        <v>976</v>
      </c>
      <c r="L405" s="143"/>
      <c r="M405" s="144"/>
      <c r="N405" s="122"/>
      <c r="O405" s="123"/>
      <c r="P405" s="124"/>
      <c r="BD405" s="55"/>
      <c r="BE405" s="80"/>
      <c r="BF405" s="80"/>
      <c r="BM405" s="46"/>
    </row>
    <row r="406" spans="1:65" ht="29.5" customHeight="1">
      <c r="B406" s="139" t="s">
        <v>853</v>
      </c>
      <c r="C406" s="140"/>
      <c r="D406" s="141"/>
      <c r="E406" s="122" t="s">
        <v>1576</v>
      </c>
      <c r="F406" s="123"/>
      <c r="G406" s="124"/>
      <c r="H406" s="122" t="s">
        <v>382</v>
      </c>
      <c r="I406" s="123"/>
      <c r="J406" s="124"/>
      <c r="K406" s="142" t="s">
        <v>976</v>
      </c>
      <c r="L406" s="143"/>
      <c r="M406" s="144"/>
      <c r="N406" s="122"/>
      <c r="O406" s="123"/>
      <c r="P406" s="124"/>
      <c r="BD406" s="55"/>
      <c r="BE406" s="80"/>
      <c r="BF406" s="80"/>
      <c r="BM406" s="46"/>
    </row>
    <row r="407" spans="1:65" ht="29.5" customHeight="1">
      <c r="B407" s="139" t="s">
        <v>852</v>
      </c>
      <c r="C407" s="140"/>
      <c r="D407" s="141"/>
      <c r="E407" s="122" t="s">
        <v>1563</v>
      </c>
      <c r="F407" s="123"/>
      <c r="G407" s="124"/>
      <c r="H407" s="122" t="s">
        <v>354</v>
      </c>
      <c r="I407" s="123"/>
      <c r="J407" s="124"/>
      <c r="K407" s="142" t="s">
        <v>976</v>
      </c>
      <c r="L407" s="143"/>
      <c r="M407" s="144"/>
      <c r="N407" s="122"/>
      <c r="O407" s="123"/>
      <c r="P407" s="124"/>
      <c r="BD407" s="55"/>
      <c r="BE407" s="80"/>
      <c r="BF407" s="80"/>
      <c r="BM407" s="46"/>
    </row>
    <row r="408" spans="1:65" ht="29.5" customHeight="1">
      <c r="B408" s="139" t="s">
        <v>851</v>
      </c>
      <c r="C408" s="140"/>
      <c r="D408" s="141"/>
      <c r="E408" s="122" t="s">
        <v>1562</v>
      </c>
      <c r="F408" s="123"/>
      <c r="G408" s="124"/>
      <c r="H408" s="122" t="s">
        <v>354</v>
      </c>
      <c r="I408" s="123"/>
      <c r="J408" s="124"/>
      <c r="K408" s="142" t="s">
        <v>976</v>
      </c>
      <c r="L408" s="143"/>
      <c r="M408" s="144"/>
      <c r="N408" s="122"/>
      <c r="O408" s="123"/>
      <c r="P408" s="124"/>
      <c r="BD408" s="55"/>
      <c r="BE408" s="80"/>
      <c r="BF408" s="80"/>
      <c r="BM408" s="46"/>
    </row>
    <row r="409" spans="1:65" ht="29.5" customHeight="1">
      <c r="B409" s="139" t="s">
        <v>850</v>
      </c>
      <c r="C409" s="140"/>
      <c r="D409" s="141"/>
      <c r="E409" s="122" t="s">
        <v>1548</v>
      </c>
      <c r="F409" s="123"/>
      <c r="G409" s="124"/>
      <c r="H409" s="122" t="s">
        <v>354</v>
      </c>
      <c r="I409" s="123"/>
      <c r="J409" s="124"/>
      <c r="K409" s="142" t="s">
        <v>976</v>
      </c>
      <c r="L409" s="143"/>
      <c r="M409" s="144"/>
      <c r="N409" s="122"/>
      <c r="O409" s="123"/>
      <c r="P409" s="124"/>
      <c r="BD409" s="55"/>
      <c r="BE409" s="80"/>
      <c r="BF409" s="80"/>
      <c r="BM409" s="46"/>
    </row>
    <row r="410" spans="1:65" ht="29.5" customHeight="1">
      <c r="B410" s="139" t="s">
        <v>847</v>
      </c>
      <c r="C410" s="140"/>
      <c r="D410" s="141"/>
      <c r="E410" s="122" t="s">
        <v>1547</v>
      </c>
      <c r="F410" s="123"/>
      <c r="G410" s="124"/>
      <c r="H410" s="122" t="s">
        <v>354</v>
      </c>
      <c r="I410" s="123"/>
      <c r="J410" s="124"/>
      <c r="K410" s="142" t="s">
        <v>976</v>
      </c>
      <c r="L410" s="143"/>
      <c r="M410" s="144"/>
      <c r="N410" s="122"/>
      <c r="O410" s="123"/>
      <c r="P410" s="124"/>
      <c r="BD410" s="55"/>
      <c r="BE410" s="80"/>
      <c r="BF410" s="80"/>
      <c r="BM410" s="46"/>
    </row>
    <row r="411" spans="1:65" ht="29.5" customHeight="1">
      <c r="B411" s="139" t="s">
        <v>846</v>
      </c>
      <c r="C411" s="140"/>
      <c r="D411" s="141"/>
      <c r="E411" s="122" t="s">
        <v>1507</v>
      </c>
      <c r="F411" s="123"/>
      <c r="G411" s="124"/>
      <c r="H411" s="122" t="s">
        <v>354</v>
      </c>
      <c r="I411" s="123"/>
      <c r="J411" s="124"/>
      <c r="K411" s="142" t="s">
        <v>976</v>
      </c>
      <c r="L411" s="143"/>
      <c r="M411" s="144"/>
      <c r="N411" s="122"/>
      <c r="O411" s="123"/>
      <c r="P411" s="124"/>
      <c r="BD411" s="55"/>
      <c r="BE411" s="80"/>
      <c r="BF411" s="80"/>
      <c r="BM411" s="46"/>
    </row>
    <row r="412" spans="1:65" ht="29.5" customHeight="1">
      <c r="B412" s="139" t="s">
        <v>845</v>
      </c>
      <c r="C412" s="140"/>
      <c r="D412" s="141"/>
      <c r="E412" s="122" t="s">
        <v>1506</v>
      </c>
      <c r="F412" s="123"/>
      <c r="G412" s="124"/>
      <c r="H412" s="122" t="s">
        <v>354</v>
      </c>
      <c r="I412" s="123"/>
      <c r="J412" s="124"/>
      <c r="K412" s="142" t="s">
        <v>976</v>
      </c>
      <c r="L412" s="143"/>
      <c r="M412" s="144"/>
      <c r="N412" s="122"/>
      <c r="O412" s="123"/>
      <c r="P412" s="124"/>
      <c r="BD412" s="55"/>
      <c r="BE412" s="80"/>
      <c r="BF412" s="80"/>
      <c r="BM412" s="46"/>
    </row>
    <row r="413" spans="1:65" ht="29.5" customHeight="1">
      <c r="B413" s="139" t="s">
        <v>1491</v>
      </c>
      <c r="C413" s="140"/>
      <c r="D413" s="141"/>
      <c r="E413" s="122" t="s">
        <v>1490</v>
      </c>
      <c r="F413" s="123"/>
      <c r="G413" s="124"/>
      <c r="H413" s="122" t="s">
        <v>353</v>
      </c>
      <c r="I413" s="123"/>
      <c r="J413" s="124"/>
      <c r="K413" s="142" t="s">
        <v>976</v>
      </c>
      <c r="L413" s="143"/>
      <c r="M413" s="144"/>
      <c r="N413" s="122"/>
      <c r="O413" s="123"/>
      <c r="P413" s="124"/>
      <c r="BD413" s="55"/>
      <c r="BE413" s="80"/>
      <c r="BF413" s="80"/>
      <c r="BM413" s="46"/>
    </row>
    <row r="414" spans="1:65">
      <c r="AD414" s="54">
        <f>ROW()</f>
        <v>414</v>
      </c>
      <c r="BB414" s="54" t="s">
        <v>1434</v>
      </c>
      <c r="BC414" s="54" t="s">
        <v>348</v>
      </c>
      <c r="BD414" s="55" t="b">
        <v>1</v>
      </c>
      <c r="BE414" s="80" t="str">
        <f>K386</f>
        <v>10</v>
      </c>
      <c r="BF414" s="80" t="str">
        <f>""&amp;K386</f>
        <v>10</v>
      </c>
      <c r="BG414" s="54" t="b">
        <v>0</v>
      </c>
      <c r="BH414" s="54" t="b">
        <v>0</v>
      </c>
      <c r="BK414" s="54" t="e">
        <f ca="1">_xlfn.FORMULATEXT(BE414)</f>
        <v>#N/A</v>
      </c>
      <c r="BL414" s="54" t="e">
        <f ca="1">_xlfn.FORMULATEXT(BE414)</f>
        <v>#N/A</v>
      </c>
      <c r="BM414" s="46"/>
    </row>
    <row r="415" spans="1:65">
      <c r="B415" s="58" t="s">
        <v>1435</v>
      </c>
      <c r="N415" s="135" t="s">
        <v>1436</v>
      </c>
      <c r="O415" s="136"/>
      <c r="P415" s="137"/>
      <c r="AD415" s="54">
        <f>ROW()</f>
        <v>415</v>
      </c>
      <c r="BB415" s="54" t="s">
        <v>1437</v>
      </c>
      <c r="BC415" s="54" t="s">
        <v>348</v>
      </c>
      <c r="BD415" s="55" t="b">
        <v>1</v>
      </c>
      <c r="BE415" s="80" t="str">
        <f>M386</f>
        <v>0.00</v>
      </c>
      <c r="BF415" s="80" t="str">
        <f>""&amp;M386</f>
        <v>0.00</v>
      </c>
      <c r="BG415" s="54" t="b">
        <v>0</v>
      </c>
      <c r="BH415" s="54" t="b">
        <v>0</v>
      </c>
      <c r="BK415" s="54" t="e">
        <f ca="1">_xlfn.FORMULATEXT(BE415)</f>
        <v>#N/A</v>
      </c>
      <c r="BL415" s="54" t="e">
        <f ca="1">_xlfn.FORMULATEXT(BE415)</f>
        <v>#N/A</v>
      </c>
      <c r="BM415" s="46"/>
    </row>
    <row r="416" spans="1:65">
      <c r="A416" s="68" t="s">
        <v>789</v>
      </c>
      <c r="AD416" s="54">
        <f>ROW()</f>
        <v>416</v>
      </c>
      <c r="BB416" s="54" t="s">
        <v>1439</v>
      </c>
      <c r="BC416" s="54" t="s">
        <v>348</v>
      </c>
      <c r="BD416" s="55" t="b">
        <v>1</v>
      </c>
      <c r="BE416" s="80" t="str">
        <f>O386</f>
        <v>0.00</v>
      </c>
      <c r="BF416" s="80" t="str">
        <f>""&amp;O386</f>
        <v>0.00</v>
      </c>
      <c r="BG416" s="54" t="b">
        <v>0</v>
      </c>
      <c r="BH416" s="54" t="b">
        <v>0</v>
      </c>
      <c r="BK416" s="54" t="e">
        <f ca="1">_xlfn.FORMULATEXT(BE416)</f>
        <v>#N/A</v>
      </c>
      <c r="BL416" s="54" t="e">
        <f ca="1">_xlfn.FORMULATEXT(BE416)</f>
        <v>#N/A</v>
      </c>
      <c r="BM416" s="46"/>
    </row>
    <row r="417" spans="1:65" ht="43.5" customHeight="1">
      <c r="A417" s="68" t="s">
        <v>789</v>
      </c>
      <c r="B417" s="106" t="s">
        <v>1440</v>
      </c>
      <c r="C417" s="106"/>
      <c r="D417" s="106"/>
      <c r="E417" s="106" t="s">
        <v>1423</v>
      </c>
      <c r="F417" s="106"/>
      <c r="G417" s="106"/>
      <c r="H417" s="112" t="s">
        <v>1441</v>
      </c>
      <c r="I417" s="112"/>
      <c r="J417" s="112"/>
      <c r="K417" s="112"/>
      <c r="L417" s="112" t="s">
        <v>1442</v>
      </c>
      <c r="M417" s="112"/>
      <c r="N417" s="112"/>
      <c r="O417" s="112"/>
      <c r="P417" s="112" t="s">
        <v>1443</v>
      </c>
      <c r="Q417" s="112"/>
      <c r="R417" s="112"/>
      <c r="S417" s="112"/>
      <c r="AD417" s="54">
        <f>ROW()</f>
        <v>417</v>
      </c>
      <c r="BB417" s="54" t="s">
        <v>1444</v>
      </c>
      <c r="BC417" s="54" t="s">
        <v>461</v>
      </c>
      <c r="BD417" s="55" t="b">
        <v>0</v>
      </c>
      <c r="BE417" s="54" t="s">
        <v>1445</v>
      </c>
      <c r="BF417" s="54" t="s">
        <v>1445</v>
      </c>
      <c r="BG417" s="54" t="b">
        <v>0</v>
      </c>
      <c r="BH417" s="54" t="b">
        <v>0</v>
      </c>
      <c r="BK417" s="54" t="s">
        <v>463</v>
      </c>
      <c r="BL417" s="54" t="s">
        <v>463</v>
      </c>
      <c r="BM417" s="46"/>
    </row>
    <row r="418" spans="1:65" ht="29.5" customHeight="1">
      <c r="A418" s="68" t="s">
        <v>789</v>
      </c>
      <c r="B418" s="139" t="s">
        <v>1446</v>
      </c>
      <c r="C418" s="140"/>
      <c r="D418" s="141"/>
      <c r="E418" s="122" t="s">
        <v>1447</v>
      </c>
      <c r="F418" s="123"/>
      <c r="G418" s="124"/>
      <c r="H418" s="122" t="s">
        <v>354</v>
      </c>
      <c r="I418" s="123"/>
      <c r="J418" s="123"/>
      <c r="K418" s="124"/>
      <c r="L418" s="122" t="s">
        <v>1449</v>
      </c>
      <c r="M418" s="123"/>
      <c r="N418" s="123"/>
      <c r="O418" s="124"/>
      <c r="P418" s="122" t="s">
        <v>413</v>
      </c>
      <c r="Q418" s="123"/>
      <c r="R418" s="123"/>
      <c r="S418" s="124"/>
      <c r="AD418" s="54">
        <f>ROW()</f>
        <v>418</v>
      </c>
      <c r="BB418" s="54" t="s">
        <v>1451</v>
      </c>
      <c r="BC418" s="54" t="s">
        <v>348</v>
      </c>
      <c r="BD418" s="55" t="b">
        <v>1</v>
      </c>
      <c r="BE418" s="54" t="str">
        <f>E387</f>
        <v>4</v>
      </c>
      <c r="BF418" s="54" t="str">
        <f>""&amp;E387</f>
        <v>4</v>
      </c>
      <c r="BG418" s="54" t="s">
        <v>1406</v>
      </c>
      <c r="BH418" s="54" t="b">
        <v>0</v>
      </c>
      <c r="BK418" s="54" t="e">
        <f ca="1">_xlfn.FORMULATEXT(BE418)</f>
        <v>#N/A</v>
      </c>
      <c r="BL418" s="54" t="e">
        <f ca="1">_xlfn.FORMULATEXT(BE418)</f>
        <v>#N/A</v>
      </c>
      <c r="BM418" s="46"/>
    </row>
    <row r="419" spans="1:65" ht="29.5" customHeight="1">
      <c r="B419" s="139" t="s">
        <v>847</v>
      </c>
      <c r="C419" s="140"/>
      <c r="D419" s="141"/>
      <c r="E419" s="122" t="s">
        <v>1547</v>
      </c>
      <c r="F419" s="123"/>
      <c r="G419" s="124"/>
      <c r="H419" s="122" t="s">
        <v>354</v>
      </c>
      <c r="I419" s="123"/>
      <c r="J419" s="123"/>
      <c r="K419" s="124"/>
      <c r="L419" s="122" t="s">
        <v>1450</v>
      </c>
      <c r="M419" s="123"/>
      <c r="N419" s="123"/>
      <c r="O419" s="124"/>
      <c r="P419" s="122" t="s">
        <v>364</v>
      </c>
      <c r="Q419" s="123"/>
      <c r="R419" s="123"/>
      <c r="S419" s="124"/>
      <c r="BD419" s="55"/>
      <c r="BM419" s="46"/>
    </row>
    <row r="420" spans="1:65" ht="29.5" customHeight="1">
      <c r="B420" s="139" t="s">
        <v>1356</v>
      </c>
      <c r="C420" s="140"/>
      <c r="D420" s="141"/>
      <c r="E420" s="122" t="s">
        <v>1428</v>
      </c>
      <c r="F420" s="123"/>
      <c r="G420" s="124"/>
      <c r="H420" s="122" t="s">
        <v>354</v>
      </c>
      <c r="I420" s="123"/>
      <c r="J420" s="123"/>
      <c r="K420" s="124"/>
      <c r="L420" s="122" t="s">
        <v>1448</v>
      </c>
      <c r="M420" s="123"/>
      <c r="N420" s="123"/>
      <c r="O420" s="124"/>
      <c r="P420" s="122" t="s">
        <v>413</v>
      </c>
      <c r="Q420" s="123"/>
      <c r="R420" s="123"/>
      <c r="S420" s="124"/>
      <c r="BD420" s="55"/>
      <c r="BM420" s="46"/>
    </row>
    <row r="421" spans="1:65" ht="29.5" customHeight="1">
      <c r="B421" s="139" t="s">
        <v>845</v>
      </c>
      <c r="C421" s="140"/>
      <c r="D421" s="141"/>
      <c r="E421" s="122" t="s">
        <v>1506</v>
      </c>
      <c r="F421" s="123"/>
      <c r="G421" s="124"/>
      <c r="H421" s="122" t="s">
        <v>354</v>
      </c>
      <c r="I421" s="123"/>
      <c r="J421" s="123"/>
      <c r="K421" s="124"/>
      <c r="L421" s="122" t="s">
        <v>1473</v>
      </c>
      <c r="M421" s="123"/>
      <c r="N421" s="123"/>
      <c r="O421" s="124"/>
      <c r="P421" s="122" t="s">
        <v>364</v>
      </c>
      <c r="Q421" s="123"/>
      <c r="R421" s="123"/>
      <c r="S421" s="124"/>
      <c r="BD421" s="55"/>
      <c r="BM421" s="46"/>
    </row>
    <row r="422" spans="1:65" ht="29.5" customHeight="1">
      <c r="B422" s="139" t="s">
        <v>1624</v>
      </c>
      <c r="C422" s="140"/>
      <c r="D422" s="141"/>
      <c r="E422" s="122" t="s">
        <v>1612</v>
      </c>
      <c r="F422" s="123"/>
      <c r="G422" s="124"/>
      <c r="H422" s="122" t="s">
        <v>402</v>
      </c>
      <c r="I422" s="123"/>
      <c r="J422" s="123"/>
      <c r="K422" s="124"/>
      <c r="L422" s="122" t="s">
        <v>1525</v>
      </c>
      <c r="M422" s="123"/>
      <c r="N422" s="123"/>
      <c r="O422" s="124"/>
      <c r="P422" s="122" t="s">
        <v>413</v>
      </c>
      <c r="Q422" s="123"/>
      <c r="R422" s="123"/>
      <c r="S422" s="124"/>
      <c r="BD422" s="55"/>
      <c r="BM422" s="46"/>
    </row>
    <row r="423" spans="1:65" ht="29.5" customHeight="1">
      <c r="B423" s="139" t="s">
        <v>1526</v>
      </c>
      <c r="C423" s="140"/>
      <c r="D423" s="141"/>
      <c r="E423" s="122" t="s">
        <v>844</v>
      </c>
      <c r="F423" s="123"/>
      <c r="G423" s="124"/>
      <c r="H423" s="122" t="s">
        <v>402</v>
      </c>
      <c r="I423" s="123"/>
      <c r="J423" s="123"/>
      <c r="K423" s="124"/>
      <c r="L423" s="122" t="s">
        <v>841</v>
      </c>
      <c r="M423" s="123"/>
      <c r="N423" s="123"/>
      <c r="O423" s="124"/>
      <c r="P423" s="122" t="s">
        <v>364</v>
      </c>
      <c r="Q423" s="123"/>
      <c r="R423" s="123"/>
      <c r="S423" s="124"/>
      <c r="BD423" s="55"/>
      <c r="BM423" s="46"/>
    </row>
    <row r="424" spans="1:65" ht="29.5" customHeight="1">
      <c r="B424" s="139" t="s">
        <v>1526</v>
      </c>
      <c r="C424" s="140"/>
      <c r="D424" s="141"/>
      <c r="E424" s="122" t="s">
        <v>844</v>
      </c>
      <c r="F424" s="123"/>
      <c r="G424" s="124"/>
      <c r="H424" s="122" t="s">
        <v>402</v>
      </c>
      <c r="I424" s="123"/>
      <c r="J424" s="123"/>
      <c r="K424" s="124"/>
      <c r="L424" s="122" t="s">
        <v>802</v>
      </c>
      <c r="M424" s="123"/>
      <c r="N424" s="123"/>
      <c r="O424" s="124"/>
      <c r="P424" s="122" t="s">
        <v>413</v>
      </c>
      <c r="Q424" s="123"/>
      <c r="R424" s="123"/>
      <c r="S424" s="124"/>
      <c r="BD424" s="55"/>
      <c r="BM424" s="46"/>
    </row>
    <row r="425" spans="1:65" ht="29.5" customHeight="1">
      <c r="B425" s="139" t="s">
        <v>1356</v>
      </c>
      <c r="C425" s="140"/>
      <c r="D425" s="141"/>
      <c r="E425" s="122" t="s">
        <v>1428</v>
      </c>
      <c r="F425" s="123"/>
      <c r="G425" s="124"/>
      <c r="H425" s="122" t="s">
        <v>354</v>
      </c>
      <c r="I425" s="123"/>
      <c r="J425" s="123"/>
      <c r="K425" s="124"/>
      <c r="L425" s="122" t="s">
        <v>1591</v>
      </c>
      <c r="M425" s="123"/>
      <c r="N425" s="123"/>
      <c r="O425" s="124"/>
      <c r="P425" s="122" t="s">
        <v>364</v>
      </c>
      <c r="Q425" s="123"/>
      <c r="R425" s="123"/>
      <c r="S425" s="124"/>
      <c r="BD425" s="55"/>
      <c r="BM425" s="46"/>
    </row>
    <row r="426" spans="1:65">
      <c r="AD426" s="54">
        <f>ROW()</f>
        <v>426</v>
      </c>
      <c r="BB426" s="54" t="s">
        <v>1452</v>
      </c>
      <c r="BC426" s="54" t="s">
        <v>348</v>
      </c>
      <c r="BD426" s="55" t="b">
        <v>1</v>
      </c>
      <c r="BE426" s="54" t="str">
        <f>G387</f>
        <v>0</v>
      </c>
      <c r="BF426" s="54" t="str">
        <f>""&amp;G387</f>
        <v>0</v>
      </c>
      <c r="BG426" s="54" t="s">
        <v>1406</v>
      </c>
      <c r="BH426" s="54" t="b">
        <v>0</v>
      </c>
      <c r="BK426" s="54" t="e">
        <f ca="1">_xlfn.FORMULATEXT(BE426)</f>
        <v>#N/A</v>
      </c>
      <c r="BL426" s="54" t="e">
        <f ca="1">_xlfn.FORMULATEXT(BE426)</f>
        <v>#N/A</v>
      </c>
      <c r="BM426" s="46"/>
    </row>
    <row r="427" spans="1:65">
      <c r="B427" s="58" t="s">
        <v>1453</v>
      </c>
      <c r="AD427" s="54">
        <f>ROW()</f>
        <v>427</v>
      </c>
      <c r="BB427" s="54" t="s">
        <v>1454</v>
      </c>
      <c r="BC427" s="54" t="s">
        <v>348</v>
      </c>
      <c r="BD427" s="55" t="b">
        <v>1</v>
      </c>
      <c r="BE427" s="54">
        <f>I387</f>
        <v>0</v>
      </c>
      <c r="BF427" s="54" t="str">
        <f>""&amp;I387</f>
        <v/>
      </c>
      <c r="BG427" s="54" t="s">
        <v>1406</v>
      </c>
      <c r="BH427" s="54" t="b">
        <v>0</v>
      </c>
      <c r="BK427" s="54" t="e">
        <f ca="1">_xlfn.FORMULATEXT(BE427)</f>
        <v>#N/A</v>
      </c>
      <c r="BL427" s="54" t="e">
        <f ca="1">_xlfn.FORMULATEXT(BE427)</f>
        <v>#N/A</v>
      </c>
      <c r="BM427" s="46"/>
    </row>
    <row r="428" spans="1:65">
      <c r="AD428" s="54">
        <f>ROW()</f>
        <v>428</v>
      </c>
      <c r="BB428" s="54" t="s">
        <v>1455</v>
      </c>
      <c r="BC428" s="54" t="s">
        <v>348</v>
      </c>
      <c r="BD428" s="55" t="b">
        <v>1</v>
      </c>
      <c r="BE428" s="54" t="str">
        <f>K387</f>
        <v>4</v>
      </c>
      <c r="BF428" s="54" t="str">
        <f>""&amp;K387</f>
        <v>4</v>
      </c>
      <c r="BG428" s="54" t="s">
        <v>1406</v>
      </c>
      <c r="BH428" s="54" t="b">
        <v>0</v>
      </c>
      <c r="BK428" s="54" t="e">
        <f ca="1">_xlfn.FORMULATEXT(BE428)</f>
        <v>#N/A</v>
      </c>
      <c r="BL428" s="54" t="e">
        <f ca="1">_xlfn.FORMULATEXT(BE428)</f>
        <v>#N/A</v>
      </c>
      <c r="BM428" s="46"/>
    </row>
    <row r="429" spans="1:65" ht="14.5" customHeight="1">
      <c r="B429" s="58" t="s">
        <v>1456</v>
      </c>
      <c r="AD429" s="54">
        <f>ROW()</f>
        <v>429</v>
      </c>
      <c r="BB429" s="54" t="s">
        <v>1457</v>
      </c>
      <c r="BC429" s="54" t="s">
        <v>348</v>
      </c>
      <c r="BD429" s="55" t="b">
        <v>1</v>
      </c>
      <c r="BE429" s="54" t="str">
        <f>M387</f>
        <v>0</v>
      </c>
      <c r="BF429" s="54" t="str">
        <f>""&amp;M387</f>
        <v>0</v>
      </c>
      <c r="BG429" s="54" t="s">
        <v>1406</v>
      </c>
      <c r="BH429" s="54" t="b">
        <v>0</v>
      </c>
      <c r="BK429" s="54" t="e">
        <f ca="1">_xlfn.FORMULATEXT(BE429)</f>
        <v>#N/A</v>
      </c>
      <c r="BL429" s="54" t="e">
        <f ca="1">_xlfn.FORMULATEXT(BE429)</f>
        <v>#N/A</v>
      </c>
      <c r="BM429" s="46"/>
    </row>
    <row r="430" spans="1:65">
      <c r="AD430" s="54">
        <f>ROW()</f>
        <v>430</v>
      </c>
      <c r="BB430" s="54" t="s">
        <v>1458</v>
      </c>
      <c r="BC430" s="54" t="s">
        <v>348</v>
      </c>
      <c r="BD430" s="55" t="b">
        <v>1</v>
      </c>
      <c r="BE430" s="54" t="str">
        <f>O387</f>
        <v>0</v>
      </c>
      <c r="BF430" s="54" t="str">
        <f>""&amp;O387</f>
        <v>0</v>
      </c>
      <c r="BG430" s="54" t="s">
        <v>1406</v>
      </c>
      <c r="BH430" s="54" t="b">
        <v>0</v>
      </c>
      <c r="BK430" s="54" t="e">
        <f ca="1">_xlfn.FORMULATEXT(BE430)</f>
        <v>#N/A</v>
      </c>
      <c r="BL430" s="54" t="e">
        <f ca="1">_xlfn.FORMULATEXT(BE430)</f>
        <v>#N/A</v>
      </c>
      <c r="BM430" s="46"/>
    </row>
    <row r="431" spans="1:65">
      <c r="B431" s="60" t="s">
        <v>1459</v>
      </c>
      <c r="N431" s="135" t="s">
        <v>44</v>
      </c>
      <c r="O431" s="136"/>
      <c r="P431" s="137"/>
      <c r="AD431" s="54">
        <f>ROW()</f>
        <v>431</v>
      </c>
      <c r="BB431" s="54" t="s">
        <v>1461</v>
      </c>
      <c r="BC431" s="54" t="s">
        <v>461</v>
      </c>
      <c r="BD431" s="55" t="b">
        <v>0</v>
      </c>
      <c r="BE431" s="54" t="s">
        <v>1462</v>
      </c>
      <c r="BF431" s="54" t="s">
        <v>1462</v>
      </c>
      <c r="BG431" s="54" t="b">
        <v>0</v>
      </c>
      <c r="BH431" s="54" t="b">
        <v>0</v>
      </c>
      <c r="BK431" s="54" t="s">
        <v>463</v>
      </c>
      <c r="BL431" s="54" t="s">
        <v>463</v>
      </c>
      <c r="BM431" s="46"/>
    </row>
    <row r="432" spans="1:65">
      <c r="A432" s="68" t="s">
        <v>789</v>
      </c>
      <c r="AD432" s="54">
        <f>ROW()</f>
        <v>432</v>
      </c>
      <c r="BB432" s="54" t="s">
        <v>1464</v>
      </c>
      <c r="BC432" s="54" t="s">
        <v>348</v>
      </c>
      <c r="BD432" s="55" t="b">
        <v>1</v>
      </c>
      <c r="BE432" s="54" t="str">
        <f>E388</f>
        <v>0</v>
      </c>
      <c r="BF432" s="54" t="str">
        <f>""&amp;E388</f>
        <v>0</v>
      </c>
      <c r="BG432" s="54" t="s">
        <v>1406</v>
      </c>
      <c r="BH432" s="54" t="b">
        <v>0</v>
      </c>
      <c r="BK432" s="54" t="e">
        <f t="shared" ref="BK432:BK437" ca="1" si="58">_xlfn.FORMULATEXT(BE432)</f>
        <v>#N/A</v>
      </c>
      <c r="BL432" s="54" t="e">
        <f t="shared" ref="BL432:BL437" ca="1" si="59">_xlfn.FORMULATEXT(BE432)</f>
        <v>#N/A</v>
      </c>
      <c r="BM432" s="46"/>
    </row>
    <row r="433" spans="1:65">
      <c r="A433" s="68" t="s">
        <v>789</v>
      </c>
      <c r="B433" s="155" t="s">
        <v>1465</v>
      </c>
      <c r="C433" s="155"/>
      <c r="D433" s="155"/>
      <c r="E433" s="109" t="s">
        <v>1466</v>
      </c>
      <c r="F433" s="109"/>
      <c r="G433" s="109"/>
      <c r="H433" s="109" t="s">
        <v>1467</v>
      </c>
      <c r="I433" s="109"/>
      <c r="J433" s="109"/>
      <c r="K433" s="155" t="s">
        <v>1468</v>
      </c>
      <c r="L433" s="155"/>
      <c r="M433" s="155"/>
      <c r="N433" s="155"/>
      <c r="O433" s="155"/>
      <c r="P433" s="155"/>
      <c r="AD433" s="54">
        <f>ROW()</f>
        <v>433</v>
      </c>
      <c r="BB433" s="54" t="s">
        <v>1469</v>
      </c>
      <c r="BC433" s="54" t="s">
        <v>348</v>
      </c>
      <c r="BD433" s="55" t="b">
        <v>1</v>
      </c>
      <c r="BE433" s="54" t="str">
        <f>G388</f>
        <v>5</v>
      </c>
      <c r="BF433" s="54" t="str">
        <f>""&amp;G388</f>
        <v>5</v>
      </c>
      <c r="BG433" s="54" t="s">
        <v>1406</v>
      </c>
      <c r="BH433" s="54" t="b">
        <v>0</v>
      </c>
      <c r="BK433" s="54" t="e">
        <f t="shared" ca="1" si="58"/>
        <v>#N/A</v>
      </c>
      <c r="BL433" s="54" t="e">
        <f t="shared" ca="1" si="59"/>
        <v>#N/A</v>
      </c>
      <c r="BM433" s="46"/>
    </row>
    <row r="434" spans="1:65" ht="30.5" customHeight="1">
      <c r="A434" s="68" t="s">
        <v>789</v>
      </c>
      <c r="B434" s="106"/>
      <c r="C434" s="106"/>
      <c r="D434" s="106"/>
      <c r="E434" s="112"/>
      <c r="F434" s="112"/>
      <c r="G434" s="112"/>
      <c r="H434" s="112"/>
      <c r="I434" s="112"/>
      <c r="J434" s="112"/>
      <c r="K434" s="112" t="s">
        <v>1470</v>
      </c>
      <c r="L434" s="112"/>
      <c r="M434" s="112"/>
      <c r="N434" s="106" t="s">
        <v>1471</v>
      </c>
      <c r="O434" s="106"/>
      <c r="P434" s="106"/>
      <c r="AD434" s="54">
        <f>ROW()</f>
        <v>434</v>
      </c>
      <c r="BB434" s="54" t="s">
        <v>1472</v>
      </c>
      <c r="BC434" s="54" t="s">
        <v>348</v>
      </c>
      <c r="BD434" s="55" t="b">
        <v>1</v>
      </c>
      <c r="BE434" s="54">
        <f>I388</f>
        <v>0</v>
      </c>
      <c r="BF434" s="54" t="str">
        <f>""&amp;I388</f>
        <v/>
      </c>
      <c r="BG434" s="54" t="s">
        <v>1406</v>
      </c>
      <c r="BH434" s="54" t="b">
        <v>0</v>
      </c>
      <c r="BK434" s="54" t="e">
        <f t="shared" ca="1" si="58"/>
        <v>#N/A</v>
      </c>
      <c r="BL434" s="54" t="e">
        <f t="shared" ca="1" si="59"/>
        <v>#N/A</v>
      </c>
      <c r="BM434" s="46"/>
    </row>
    <row r="435" spans="1:65">
      <c r="A435" s="68" t="s">
        <v>789</v>
      </c>
      <c r="B435" s="4" t="s">
        <v>1991</v>
      </c>
      <c r="C435" s="3"/>
      <c r="D435" s="2"/>
      <c r="E435" s="4" t="s">
        <v>1992</v>
      </c>
      <c r="F435" s="3"/>
      <c r="G435" s="2"/>
      <c r="H435" s="7"/>
      <c r="I435" s="6"/>
      <c r="J435" s="5"/>
      <c r="K435" s="7" t="s">
        <v>109</v>
      </c>
      <c r="L435" s="6"/>
      <c r="M435" s="5"/>
      <c r="N435" s="7" t="s">
        <v>1993</v>
      </c>
      <c r="O435" s="6"/>
      <c r="P435" s="5"/>
      <c r="AD435" s="54">
        <f>ROW()</f>
        <v>435</v>
      </c>
      <c r="BB435" s="54" t="s">
        <v>1474</v>
      </c>
      <c r="BC435" s="54" t="s">
        <v>348</v>
      </c>
      <c r="BD435" s="55" t="b">
        <v>1</v>
      </c>
      <c r="BE435" s="54" t="str">
        <f>K388</f>
        <v>6</v>
      </c>
      <c r="BF435" s="54" t="str">
        <f>""&amp;K388</f>
        <v>6</v>
      </c>
      <c r="BG435" s="54" t="s">
        <v>1406</v>
      </c>
      <c r="BH435" s="54" t="b">
        <v>0</v>
      </c>
      <c r="BK435" s="54" t="e">
        <f t="shared" ca="1" si="58"/>
        <v>#N/A</v>
      </c>
      <c r="BL435" s="54" t="e">
        <f t="shared" ca="1" si="59"/>
        <v>#N/A</v>
      </c>
      <c r="BM435" s="46"/>
    </row>
    <row r="436" spans="1:65">
      <c r="AD436" s="54">
        <f>ROW()</f>
        <v>436</v>
      </c>
      <c r="BB436" s="54" t="s">
        <v>1475</v>
      </c>
      <c r="BC436" s="54" t="s">
        <v>348</v>
      </c>
      <c r="BD436" s="55" t="b">
        <v>1</v>
      </c>
      <c r="BE436" s="54" t="str">
        <f>M388</f>
        <v>0</v>
      </c>
      <c r="BF436" s="54" t="str">
        <f>""&amp;M388</f>
        <v>0</v>
      </c>
      <c r="BG436" s="54" t="s">
        <v>1406</v>
      </c>
      <c r="BH436" s="54" t="b">
        <v>0</v>
      </c>
      <c r="BK436" s="54" t="e">
        <f t="shared" ca="1" si="58"/>
        <v>#N/A</v>
      </c>
      <c r="BL436" s="54" t="e">
        <f t="shared" ca="1" si="59"/>
        <v>#N/A</v>
      </c>
      <c r="BM436" s="46"/>
    </row>
    <row r="437" spans="1:65">
      <c r="B437" s="58" t="s">
        <v>1476</v>
      </c>
      <c r="AD437" s="54">
        <f>ROW()</f>
        <v>437</v>
      </c>
      <c r="BB437" s="54" t="s">
        <v>1477</v>
      </c>
      <c r="BC437" s="54" t="s">
        <v>348</v>
      </c>
      <c r="BD437" s="55" t="b">
        <v>1</v>
      </c>
      <c r="BE437" s="54" t="str">
        <f>O388</f>
        <v>0</v>
      </c>
      <c r="BF437" s="54" t="str">
        <f>""&amp;O388</f>
        <v>0</v>
      </c>
      <c r="BG437" s="54" t="s">
        <v>1406</v>
      </c>
      <c r="BH437" s="54" t="b">
        <v>0</v>
      </c>
      <c r="BK437" s="54" t="e">
        <f t="shared" ca="1" si="58"/>
        <v>#N/A</v>
      </c>
      <c r="BL437" s="54" t="e">
        <f t="shared" ca="1" si="59"/>
        <v>#N/A</v>
      </c>
      <c r="BM437" s="46"/>
    </row>
    <row r="438" spans="1:65">
      <c r="AD438" s="54">
        <f>ROW()</f>
        <v>438</v>
      </c>
      <c r="BB438" s="54" t="s">
        <v>1478</v>
      </c>
      <c r="BC438" s="54" t="s">
        <v>461</v>
      </c>
      <c r="BD438" s="55" t="b">
        <v>0</v>
      </c>
      <c r="BE438" s="54" t="s">
        <v>1479</v>
      </c>
      <c r="BF438" s="54" t="s">
        <v>1479</v>
      </c>
      <c r="BG438" s="54" t="b">
        <v>0</v>
      </c>
      <c r="BH438" s="54" t="b">
        <v>0</v>
      </c>
      <c r="BK438" s="54" t="s">
        <v>463</v>
      </c>
      <c r="BL438" s="54" t="s">
        <v>463</v>
      </c>
      <c r="BM438" s="46"/>
    </row>
    <row r="439" spans="1:65">
      <c r="B439" s="60" t="s">
        <v>1459</v>
      </c>
      <c r="N439" s="135" t="s">
        <v>69</v>
      </c>
      <c r="O439" s="136"/>
      <c r="P439" s="137"/>
      <c r="AD439" s="54">
        <f>ROW()</f>
        <v>439</v>
      </c>
      <c r="BB439" s="54" t="s">
        <v>1481</v>
      </c>
      <c r="BC439" s="54" t="s">
        <v>348</v>
      </c>
      <c r="BD439" s="55" t="b">
        <v>1</v>
      </c>
      <c r="BE439" s="54" t="str">
        <f>E389</f>
        <v>0</v>
      </c>
      <c r="BF439" s="54" t="str">
        <f>""&amp;E389</f>
        <v>0</v>
      </c>
      <c r="BG439" s="54" t="b">
        <v>0</v>
      </c>
      <c r="BH439" s="54" t="b">
        <v>0</v>
      </c>
      <c r="BK439" s="54" t="e">
        <f ca="1">_xlfn.FORMULATEXT(BE439)</f>
        <v>#N/A</v>
      </c>
      <c r="BL439" s="54" t="e">
        <f ca="1">_xlfn.FORMULATEXT(BE439)</f>
        <v>#N/A</v>
      </c>
      <c r="BM439" s="46"/>
    </row>
    <row r="440" spans="1:65">
      <c r="A440" s="68" t="s">
        <v>789</v>
      </c>
      <c r="AD440" s="54">
        <f>ROW()</f>
        <v>440</v>
      </c>
      <c r="BB440" s="54" t="s">
        <v>1483</v>
      </c>
      <c r="BC440" s="54" t="s">
        <v>348</v>
      </c>
      <c r="BD440" s="55" t="b">
        <v>1</v>
      </c>
      <c r="BE440" s="54" t="str">
        <f>G389</f>
        <v>0</v>
      </c>
      <c r="BF440" s="54" t="str">
        <f>""&amp;G389</f>
        <v>0</v>
      </c>
      <c r="BG440" s="54" t="b">
        <v>0</v>
      </c>
      <c r="BH440" s="54" t="b">
        <v>0</v>
      </c>
      <c r="BK440" s="54" t="e">
        <f ca="1">_xlfn.FORMULATEXT(BE440)</f>
        <v>#N/A</v>
      </c>
      <c r="BL440" s="54" t="e">
        <f ca="1">_xlfn.FORMULATEXT(BE440)</f>
        <v>#N/A</v>
      </c>
      <c r="BM440" s="46"/>
    </row>
    <row r="441" spans="1:65">
      <c r="A441" s="68" t="s">
        <v>789</v>
      </c>
      <c r="B441" s="155" t="s">
        <v>1484</v>
      </c>
      <c r="C441" s="155"/>
      <c r="D441" s="109" t="s">
        <v>1466</v>
      </c>
      <c r="E441" s="109"/>
      <c r="F441" s="109"/>
      <c r="G441" s="109" t="s">
        <v>1485</v>
      </c>
      <c r="H441" s="109"/>
      <c r="I441" s="109"/>
      <c r="J441" s="155" t="s">
        <v>1468</v>
      </c>
      <c r="K441" s="155"/>
      <c r="L441" s="155"/>
      <c r="M441" s="155"/>
      <c r="N441" s="155"/>
      <c r="O441" s="155"/>
      <c r="P441" s="155"/>
      <c r="AD441" s="54">
        <f>ROW()</f>
        <v>441</v>
      </c>
      <c r="BB441" s="54" t="s">
        <v>1486</v>
      </c>
      <c r="BC441" s="54" t="s">
        <v>348</v>
      </c>
      <c r="BD441" s="55" t="b">
        <v>1</v>
      </c>
      <c r="BE441" s="54" t="str">
        <f>I389</f>
        <v>0</v>
      </c>
      <c r="BF441" s="54" t="str">
        <f>""&amp;I389</f>
        <v>0</v>
      </c>
      <c r="BG441" s="54" t="b">
        <v>0</v>
      </c>
      <c r="BH441" s="54" t="b">
        <v>0</v>
      </c>
      <c r="BK441" s="54" t="e">
        <f ca="1">_xlfn.FORMULATEXT(BE441)</f>
        <v>#N/A</v>
      </c>
      <c r="BL441" s="54" t="e">
        <f ca="1">_xlfn.FORMULATEXT(BE441)</f>
        <v>#N/A</v>
      </c>
      <c r="BM441" s="46"/>
    </row>
    <row r="442" spans="1:65" ht="12" customHeight="1">
      <c r="A442" s="68" t="s">
        <v>789</v>
      </c>
      <c r="B442" s="106"/>
      <c r="C442" s="106"/>
      <c r="D442" s="112"/>
      <c r="E442" s="112"/>
      <c r="F442" s="112"/>
      <c r="G442" s="112"/>
      <c r="H442" s="112"/>
      <c r="I442" s="112"/>
      <c r="J442" s="112" t="s">
        <v>1487</v>
      </c>
      <c r="K442" s="112"/>
      <c r="L442" s="112"/>
      <c r="M442" s="106" t="s">
        <v>1488</v>
      </c>
      <c r="N442" s="106"/>
      <c r="O442" s="106"/>
      <c r="P442" s="106"/>
      <c r="AD442" s="54">
        <f>ROW()</f>
        <v>442</v>
      </c>
      <c r="BB442" s="54" t="s">
        <v>1489</v>
      </c>
      <c r="BC442" s="54" t="s">
        <v>348</v>
      </c>
      <c r="BD442" s="55" t="b">
        <v>1</v>
      </c>
      <c r="BE442" s="54" t="str">
        <f>K389</f>
        <v>0</v>
      </c>
      <c r="BF442" s="54" t="str">
        <f>""&amp;K389</f>
        <v>0</v>
      </c>
      <c r="BG442" s="54" t="b">
        <v>0</v>
      </c>
      <c r="BH442" s="54" t="b">
        <v>0</v>
      </c>
      <c r="BK442" s="54" t="e">
        <f ca="1">_xlfn.FORMULATEXT(BE442)</f>
        <v>#N/A</v>
      </c>
      <c r="BL442" s="54" t="e">
        <f ca="1">_xlfn.FORMULATEXT(BE442)</f>
        <v>#N/A</v>
      </c>
      <c r="BM442" s="46"/>
    </row>
    <row r="443" spans="1:65">
      <c r="A443" s="68" t="s">
        <v>789</v>
      </c>
      <c r="B443" s="135" t="s">
        <v>44</v>
      </c>
      <c r="C443" s="137"/>
      <c r="D443" s="4" t="s">
        <v>1994</v>
      </c>
      <c r="E443" s="3"/>
      <c r="F443" s="2"/>
      <c r="G443" s="7" t="s">
        <v>107</v>
      </c>
      <c r="H443" s="6"/>
      <c r="I443" s="5"/>
      <c r="J443" s="7" t="s">
        <v>762</v>
      </c>
      <c r="K443" s="6"/>
      <c r="L443" s="5"/>
      <c r="M443" s="135" t="str">
        <f t="shared" ref="M443:M451" si="60">IF(_xlfn.NUMBERVALUE(G443)=0,"0.00",TEXT((_xlfn.NUMBERVALUE(J443)/_xlfn.NUMBERVALUE(G443))*100,"0.00"))</f>
        <v>50.00</v>
      </c>
      <c r="N443" s="136"/>
      <c r="O443" s="136"/>
      <c r="P443" s="137"/>
      <c r="AD443" s="54">
        <f>ROW()</f>
        <v>443</v>
      </c>
      <c r="BB443" s="54" t="s">
        <v>1492</v>
      </c>
      <c r="BC443" s="54" t="s">
        <v>348</v>
      </c>
      <c r="BD443" s="55" t="b">
        <v>1</v>
      </c>
      <c r="BE443" s="54" t="str">
        <f>M389</f>
        <v>0.00</v>
      </c>
      <c r="BF443" s="54" t="str">
        <f>""&amp;M389</f>
        <v>0.00</v>
      </c>
      <c r="BG443" s="54" t="b">
        <v>0</v>
      </c>
      <c r="BH443" s="54" t="b">
        <v>0</v>
      </c>
      <c r="BK443" s="54" t="e">
        <f ca="1">_xlfn.FORMULATEXT(BE443)</f>
        <v>#N/A</v>
      </c>
      <c r="BL443" s="54" t="e">
        <f ca="1">_xlfn.FORMULATEXT(BE443)</f>
        <v>#N/A</v>
      </c>
      <c r="BM443" s="46"/>
    </row>
    <row r="444" spans="1:65">
      <c r="B444" s="135" t="s">
        <v>28</v>
      </c>
      <c r="C444" s="137"/>
      <c r="D444" s="4" t="s">
        <v>1995</v>
      </c>
      <c r="E444" s="3"/>
      <c r="F444" s="2"/>
      <c r="G444" s="7" t="s">
        <v>107</v>
      </c>
      <c r="H444" s="6"/>
      <c r="I444" s="5"/>
      <c r="J444" s="7" t="s">
        <v>760</v>
      </c>
      <c r="K444" s="6"/>
      <c r="L444" s="5"/>
      <c r="M444" s="135" t="str">
        <f t="shared" si="60"/>
        <v>70.00</v>
      </c>
      <c r="N444" s="136"/>
      <c r="O444" s="136"/>
      <c r="P444" s="137"/>
      <c r="BD444" s="55"/>
      <c r="BM444" s="46"/>
    </row>
    <row r="445" spans="1:65">
      <c r="B445" s="135" t="s">
        <v>40</v>
      </c>
      <c r="C445" s="137"/>
      <c r="D445" s="4" t="s">
        <v>841</v>
      </c>
      <c r="E445" s="3"/>
      <c r="F445" s="2"/>
      <c r="G445" s="7" t="s">
        <v>69</v>
      </c>
      <c r="H445" s="6"/>
      <c r="I445" s="5"/>
      <c r="J445" s="7" t="s">
        <v>69</v>
      </c>
      <c r="K445" s="6"/>
      <c r="L445" s="5"/>
      <c r="M445" s="135" t="str">
        <f t="shared" si="60"/>
        <v>100.00</v>
      </c>
      <c r="N445" s="136"/>
      <c r="O445" s="136"/>
      <c r="P445" s="137"/>
      <c r="BD445" s="55"/>
      <c r="BM445" s="46"/>
    </row>
    <row r="446" spans="1:65">
      <c r="B446" s="135" t="s">
        <v>55</v>
      </c>
      <c r="C446" s="137"/>
      <c r="D446" s="4" t="s">
        <v>1996</v>
      </c>
      <c r="E446" s="3"/>
      <c r="F446" s="2"/>
      <c r="G446" s="7" t="s">
        <v>69</v>
      </c>
      <c r="H446" s="6"/>
      <c r="I446" s="5"/>
      <c r="J446" s="7" t="s">
        <v>55</v>
      </c>
      <c r="K446" s="6"/>
      <c r="L446" s="5"/>
      <c r="M446" s="135" t="str">
        <f t="shared" si="60"/>
        <v>44.44</v>
      </c>
      <c r="N446" s="136"/>
      <c r="O446" s="136"/>
      <c r="P446" s="137"/>
      <c r="BD446" s="55"/>
      <c r="BM446" s="46"/>
    </row>
    <row r="447" spans="1:65">
      <c r="B447" s="135" t="s">
        <v>762</v>
      </c>
      <c r="C447" s="137"/>
      <c r="D447" s="4" t="s">
        <v>1591</v>
      </c>
      <c r="E447" s="3"/>
      <c r="F447" s="2"/>
      <c r="G447" s="7" t="s">
        <v>69</v>
      </c>
      <c r="H447" s="6"/>
      <c r="I447" s="5"/>
      <c r="J447" s="7" t="s">
        <v>36</v>
      </c>
      <c r="K447" s="6"/>
      <c r="L447" s="5"/>
      <c r="M447" s="135" t="str">
        <f t="shared" si="60"/>
        <v>66.67</v>
      </c>
      <c r="N447" s="136"/>
      <c r="O447" s="136"/>
      <c r="P447" s="137"/>
      <c r="BD447" s="55"/>
      <c r="BM447" s="46"/>
    </row>
    <row r="448" spans="1:65">
      <c r="B448" s="135" t="s">
        <v>36</v>
      </c>
      <c r="C448" s="137"/>
      <c r="D448" s="4" t="s">
        <v>1997</v>
      </c>
      <c r="E448" s="3"/>
      <c r="F448" s="2"/>
      <c r="G448" s="7" t="s">
        <v>107</v>
      </c>
      <c r="H448" s="6"/>
      <c r="I448" s="5"/>
      <c r="J448" s="7" t="s">
        <v>762</v>
      </c>
      <c r="K448" s="6"/>
      <c r="L448" s="5"/>
      <c r="M448" s="135" t="str">
        <f t="shared" si="60"/>
        <v>50.00</v>
      </c>
      <c r="N448" s="136"/>
      <c r="O448" s="136"/>
      <c r="P448" s="137"/>
      <c r="BD448" s="55"/>
      <c r="BM448" s="46"/>
    </row>
    <row r="449" spans="1:65">
      <c r="B449" s="135" t="s">
        <v>760</v>
      </c>
      <c r="C449" s="137"/>
      <c r="D449" s="4" t="s">
        <v>1998</v>
      </c>
      <c r="E449" s="3"/>
      <c r="F449" s="2"/>
      <c r="G449" s="7" t="s">
        <v>107</v>
      </c>
      <c r="H449" s="6"/>
      <c r="I449" s="5"/>
      <c r="J449" s="7" t="s">
        <v>762</v>
      </c>
      <c r="K449" s="6"/>
      <c r="L449" s="5"/>
      <c r="M449" s="135" t="str">
        <f t="shared" si="60"/>
        <v>50.00</v>
      </c>
      <c r="N449" s="136"/>
      <c r="O449" s="136"/>
      <c r="P449" s="137"/>
      <c r="BD449" s="55"/>
      <c r="BM449" s="46"/>
    </row>
    <row r="450" spans="1:65">
      <c r="B450" s="135" t="s">
        <v>1436</v>
      </c>
      <c r="C450" s="137"/>
      <c r="D450" s="4" t="s">
        <v>1999</v>
      </c>
      <c r="E450" s="3"/>
      <c r="F450" s="2"/>
      <c r="G450" s="7" t="s">
        <v>128</v>
      </c>
      <c r="H450" s="6"/>
      <c r="I450" s="5"/>
      <c r="J450" s="7" t="s">
        <v>69</v>
      </c>
      <c r="K450" s="6"/>
      <c r="L450" s="5"/>
      <c r="M450" s="135" t="str">
        <f t="shared" si="60"/>
        <v>81.82</v>
      </c>
      <c r="N450" s="136"/>
      <c r="O450" s="136"/>
      <c r="P450" s="137"/>
      <c r="BD450" s="55"/>
      <c r="BM450" s="46"/>
    </row>
    <row r="451" spans="1:65">
      <c r="B451" s="135" t="s">
        <v>69</v>
      </c>
      <c r="C451" s="137"/>
      <c r="D451" s="4" t="s">
        <v>2000</v>
      </c>
      <c r="E451" s="3"/>
      <c r="F451" s="2"/>
      <c r="G451" s="7" t="s">
        <v>128</v>
      </c>
      <c r="H451" s="6"/>
      <c r="I451" s="5"/>
      <c r="J451" s="7" t="s">
        <v>762</v>
      </c>
      <c r="K451" s="6"/>
      <c r="L451" s="5"/>
      <c r="M451" s="135" t="str">
        <f t="shared" si="60"/>
        <v>45.45</v>
      </c>
      <c r="N451" s="136"/>
      <c r="O451" s="136"/>
      <c r="P451" s="137"/>
      <c r="BD451" s="55"/>
      <c r="BM451" s="46"/>
    </row>
    <row r="452" spans="1:65">
      <c r="AD452" s="54">
        <f>ROW()</f>
        <v>452</v>
      </c>
      <c r="BB452" s="54" t="s">
        <v>1493</v>
      </c>
      <c r="BC452" s="54" t="s">
        <v>348</v>
      </c>
      <c r="BD452" s="55" t="b">
        <v>1</v>
      </c>
      <c r="BE452" s="54" t="str">
        <f>O389</f>
        <v>0.00</v>
      </c>
      <c r="BF452" s="54" t="str">
        <f>""&amp;O389</f>
        <v>0.00</v>
      </c>
      <c r="BG452" s="54" t="b">
        <v>0</v>
      </c>
      <c r="BH452" s="54" t="b">
        <v>0</v>
      </c>
      <c r="BK452" s="54" t="e">
        <f ca="1">_xlfn.FORMULATEXT(BE452)</f>
        <v>#N/A</v>
      </c>
      <c r="BL452" s="54" t="e">
        <f ca="1">_xlfn.FORMULATEXT(BE452)</f>
        <v>#N/A</v>
      </c>
      <c r="BM452" s="46"/>
    </row>
    <row r="453" spans="1:65">
      <c r="B453" s="58" t="s">
        <v>1494</v>
      </c>
      <c r="AD453" s="54">
        <f>ROW()</f>
        <v>453</v>
      </c>
      <c r="BB453" s="54" t="s">
        <v>1495</v>
      </c>
      <c r="BC453" s="54" t="s">
        <v>461</v>
      </c>
      <c r="BD453" s="55" t="b">
        <v>0</v>
      </c>
      <c r="BE453" s="56" t="s">
        <v>1496</v>
      </c>
      <c r="BF453" s="56" t="s">
        <v>1496</v>
      </c>
      <c r="BG453" s="54" t="b">
        <v>0</v>
      </c>
      <c r="BH453" s="54" t="b">
        <v>0</v>
      </c>
      <c r="BK453" s="54" t="s">
        <v>463</v>
      </c>
      <c r="BL453" s="54" t="s">
        <v>463</v>
      </c>
      <c r="BM453" s="46"/>
    </row>
    <row r="454" spans="1:65" ht="14.5" customHeight="1">
      <c r="AD454" s="54">
        <f>ROW()</f>
        <v>454</v>
      </c>
      <c r="BB454" s="54" t="s">
        <v>1497</v>
      </c>
      <c r="BC454" s="54" t="s">
        <v>348</v>
      </c>
      <c r="BD454" s="55" t="b">
        <v>1</v>
      </c>
      <c r="BE454" s="54" t="str">
        <f>E390</f>
        <v>0</v>
      </c>
      <c r="BF454" s="54" t="str">
        <f>""&amp;E390</f>
        <v>0</v>
      </c>
      <c r="BG454" s="54" t="s">
        <v>1406</v>
      </c>
      <c r="BH454" s="54" t="b">
        <v>0</v>
      </c>
      <c r="BK454" s="54" t="e">
        <f t="shared" ref="BK454:BK459" ca="1" si="61">_xlfn.FORMULATEXT(BE454)</f>
        <v>#N/A</v>
      </c>
      <c r="BL454" s="54" t="e">
        <f t="shared" ref="BL454:BL459" ca="1" si="62">_xlfn.FORMULATEXT(BE454)</f>
        <v>#N/A</v>
      </c>
      <c r="BM454" s="46"/>
    </row>
    <row r="455" spans="1:65">
      <c r="B455" s="68" t="s">
        <v>1498</v>
      </c>
      <c r="N455" s="135" t="s">
        <v>168</v>
      </c>
      <c r="O455" s="136"/>
      <c r="P455" s="137"/>
      <c r="AD455" s="54">
        <f>ROW()</f>
        <v>455</v>
      </c>
      <c r="BB455" s="54" t="s">
        <v>1500</v>
      </c>
      <c r="BC455" s="54" t="s">
        <v>348</v>
      </c>
      <c r="BD455" s="55" t="b">
        <v>1</v>
      </c>
      <c r="BE455" s="54" t="str">
        <f>G390</f>
        <v>0</v>
      </c>
      <c r="BF455" s="54" t="str">
        <f>""&amp;G390</f>
        <v>0</v>
      </c>
      <c r="BG455" s="54" t="s">
        <v>1406</v>
      </c>
      <c r="BH455" s="54" t="b">
        <v>0</v>
      </c>
      <c r="BK455" s="54" t="e">
        <f t="shared" ca="1" si="61"/>
        <v>#N/A</v>
      </c>
      <c r="BL455" s="54" t="e">
        <f t="shared" ca="1" si="62"/>
        <v>#N/A</v>
      </c>
      <c r="BM455" s="46"/>
    </row>
    <row r="456" spans="1:65">
      <c r="A456" s="68" t="s">
        <v>789</v>
      </c>
      <c r="AD456" s="54">
        <f>ROW()</f>
        <v>456</v>
      </c>
      <c r="BB456" s="54" t="s">
        <v>1502</v>
      </c>
      <c r="BC456" s="54" t="s">
        <v>348</v>
      </c>
      <c r="BD456" s="55" t="b">
        <v>1</v>
      </c>
      <c r="BE456" s="54" t="str">
        <f>I390</f>
        <v>0</v>
      </c>
      <c r="BF456" s="54" t="str">
        <f>""&amp;I390</f>
        <v>0</v>
      </c>
      <c r="BG456" s="54" t="s">
        <v>1406</v>
      </c>
      <c r="BH456" s="54" t="b">
        <v>0</v>
      </c>
      <c r="BK456" s="54" t="e">
        <f t="shared" ca="1" si="61"/>
        <v>#N/A</v>
      </c>
      <c r="BL456" s="54" t="e">
        <f t="shared" ca="1" si="62"/>
        <v>#N/A</v>
      </c>
      <c r="BM456" s="46"/>
    </row>
    <row r="457" spans="1:65">
      <c r="A457" s="68" t="s">
        <v>789</v>
      </c>
      <c r="B457" s="155" t="s">
        <v>1484</v>
      </c>
      <c r="C457" s="155"/>
      <c r="D457" s="155" t="s">
        <v>1465</v>
      </c>
      <c r="E457" s="155"/>
      <c r="F457" s="155"/>
      <c r="G457" s="268" t="s">
        <v>1466</v>
      </c>
      <c r="H457" s="269"/>
      <c r="I457" s="268" t="s">
        <v>1503</v>
      </c>
      <c r="J457" s="272"/>
      <c r="K457" s="155" t="s">
        <v>1468</v>
      </c>
      <c r="L457" s="155"/>
      <c r="M457" s="155"/>
      <c r="N457" s="155"/>
      <c r="O457" s="155"/>
      <c r="P457" s="155"/>
      <c r="AD457" s="54">
        <f>ROW()</f>
        <v>457</v>
      </c>
      <c r="BB457" s="54" t="s">
        <v>1504</v>
      </c>
      <c r="BC457" s="54" t="s">
        <v>348</v>
      </c>
      <c r="BD457" s="55" t="b">
        <v>1</v>
      </c>
      <c r="BE457" s="54" t="str">
        <f>K390</f>
        <v>0</v>
      </c>
      <c r="BF457" s="54" t="str">
        <f>""&amp;K390</f>
        <v>0</v>
      </c>
      <c r="BG457" s="54" t="s">
        <v>1406</v>
      </c>
      <c r="BH457" s="54" t="b">
        <v>0</v>
      </c>
      <c r="BK457" s="54" t="e">
        <f t="shared" ca="1" si="61"/>
        <v>#N/A</v>
      </c>
      <c r="BL457" s="54" t="e">
        <f t="shared" ca="1" si="62"/>
        <v>#N/A</v>
      </c>
      <c r="BM457" s="46"/>
    </row>
    <row r="458" spans="1:65" ht="27" customHeight="1">
      <c r="A458" s="68" t="s">
        <v>789</v>
      </c>
      <c r="B458" s="106"/>
      <c r="C458" s="106"/>
      <c r="D458" s="106"/>
      <c r="E458" s="106"/>
      <c r="F458" s="106"/>
      <c r="G458" s="270"/>
      <c r="H458" s="271"/>
      <c r="I458" s="270"/>
      <c r="J458" s="273"/>
      <c r="K458" s="112" t="s">
        <v>1470</v>
      </c>
      <c r="L458" s="112"/>
      <c r="M458" s="112"/>
      <c r="N458" s="106" t="s">
        <v>1488</v>
      </c>
      <c r="O458" s="106"/>
      <c r="P458" s="106"/>
      <c r="AD458" s="54">
        <f>ROW()</f>
        <v>458</v>
      </c>
      <c r="BB458" s="54" t="s">
        <v>1505</v>
      </c>
      <c r="BC458" s="54" t="s">
        <v>348</v>
      </c>
      <c r="BD458" s="55" t="b">
        <v>1</v>
      </c>
      <c r="BE458" s="54" t="str">
        <f>M390</f>
        <v>0</v>
      </c>
      <c r="BF458" s="54" t="str">
        <f>""&amp;M390</f>
        <v>0</v>
      </c>
      <c r="BG458" s="54" t="s">
        <v>1406</v>
      </c>
      <c r="BH458" s="54" t="b">
        <v>0</v>
      </c>
      <c r="BK458" s="54" t="e">
        <f t="shared" ca="1" si="61"/>
        <v>#N/A</v>
      </c>
      <c r="BL458" s="54" t="e">
        <f t="shared" ca="1" si="62"/>
        <v>#N/A</v>
      </c>
      <c r="BM458" s="46"/>
    </row>
    <row r="459" spans="1:65">
      <c r="A459" s="68" t="s">
        <v>789</v>
      </c>
      <c r="B459" s="135" t="s">
        <v>44</v>
      </c>
      <c r="C459" s="137"/>
      <c r="D459" s="4" t="s">
        <v>2001</v>
      </c>
      <c r="E459" s="3"/>
      <c r="F459" s="2"/>
      <c r="G459" s="127" t="s">
        <v>1994</v>
      </c>
      <c r="H459" s="2"/>
      <c r="I459" s="104" t="s">
        <v>40</v>
      </c>
      <c r="J459" s="5"/>
      <c r="K459" s="7" t="s">
        <v>40</v>
      </c>
      <c r="L459" s="6"/>
      <c r="M459" s="5"/>
      <c r="N459" s="135" t="str">
        <f t="shared" ref="N459:N472" si="63">IF(_xlfn.NUMBERVALUE(I459)=0,"0.00",TEXT((_xlfn.NUMBERVALUE(K459)/_xlfn.NUMBERVALUE(I459))*100,"0.00"))</f>
        <v>100.00</v>
      </c>
      <c r="O459" s="136"/>
      <c r="P459" s="137"/>
      <c r="AD459" s="54">
        <f>ROW()</f>
        <v>459</v>
      </c>
      <c r="BB459" s="54" t="s">
        <v>1508</v>
      </c>
      <c r="BC459" s="54" t="s">
        <v>348</v>
      </c>
      <c r="BD459" s="55" t="b">
        <v>1</v>
      </c>
      <c r="BE459" s="54" t="str">
        <f>O390</f>
        <v>0</v>
      </c>
      <c r="BF459" s="54" t="str">
        <f>""&amp;O390</f>
        <v>0</v>
      </c>
      <c r="BG459" s="54" t="s">
        <v>1406</v>
      </c>
      <c r="BH459" s="54" t="b">
        <v>0</v>
      </c>
      <c r="BK459" s="54" t="e">
        <f t="shared" ca="1" si="61"/>
        <v>#N/A</v>
      </c>
      <c r="BL459" s="54" t="e">
        <f t="shared" ca="1" si="62"/>
        <v>#N/A</v>
      </c>
      <c r="BM459" s="46"/>
    </row>
    <row r="460" spans="1:65">
      <c r="B460" s="135" t="s">
        <v>28</v>
      </c>
      <c r="C460" s="137"/>
      <c r="D460" s="4" t="s">
        <v>2001</v>
      </c>
      <c r="E460" s="3"/>
      <c r="F460" s="2"/>
      <c r="G460" s="127" t="s">
        <v>1995</v>
      </c>
      <c r="H460" s="2"/>
      <c r="I460" s="104" t="s">
        <v>40</v>
      </c>
      <c r="J460" s="5"/>
      <c r="K460" s="7" t="s">
        <v>40</v>
      </c>
      <c r="L460" s="6"/>
      <c r="M460" s="5"/>
      <c r="N460" s="135" t="str">
        <f t="shared" si="63"/>
        <v>100.00</v>
      </c>
      <c r="O460" s="136"/>
      <c r="P460" s="137"/>
      <c r="BD460" s="55"/>
      <c r="BM460" s="46"/>
    </row>
    <row r="461" spans="1:65">
      <c r="B461" s="135" t="s">
        <v>40</v>
      </c>
      <c r="C461" s="137"/>
      <c r="D461" s="4" t="s">
        <v>2001</v>
      </c>
      <c r="E461" s="3"/>
      <c r="F461" s="2"/>
      <c r="G461" s="127" t="s">
        <v>841</v>
      </c>
      <c r="H461" s="2"/>
      <c r="I461" s="104" t="s">
        <v>40</v>
      </c>
      <c r="J461" s="5"/>
      <c r="K461" s="7" t="s">
        <v>40</v>
      </c>
      <c r="L461" s="6"/>
      <c r="M461" s="5"/>
      <c r="N461" s="135" t="str">
        <f t="shared" si="63"/>
        <v>100.00</v>
      </c>
      <c r="O461" s="136"/>
      <c r="P461" s="137"/>
      <c r="BD461" s="55"/>
      <c r="BM461" s="46"/>
    </row>
    <row r="462" spans="1:65">
      <c r="B462" s="135" t="s">
        <v>55</v>
      </c>
      <c r="C462" s="137"/>
      <c r="D462" s="4" t="s">
        <v>2001</v>
      </c>
      <c r="E462" s="3"/>
      <c r="F462" s="2"/>
      <c r="G462" s="127" t="s">
        <v>1996</v>
      </c>
      <c r="H462" s="2"/>
      <c r="I462" s="104" t="s">
        <v>40</v>
      </c>
      <c r="J462" s="5"/>
      <c r="K462" s="7" t="s">
        <v>40</v>
      </c>
      <c r="L462" s="6"/>
      <c r="M462" s="5"/>
      <c r="N462" s="135" t="str">
        <f t="shared" si="63"/>
        <v>100.00</v>
      </c>
      <c r="O462" s="136"/>
      <c r="P462" s="137"/>
      <c r="BD462" s="55"/>
      <c r="BM462" s="46"/>
    </row>
    <row r="463" spans="1:65">
      <c r="B463" s="135" t="s">
        <v>762</v>
      </c>
      <c r="C463" s="137"/>
      <c r="D463" s="4" t="s">
        <v>2001</v>
      </c>
      <c r="E463" s="3"/>
      <c r="F463" s="2"/>
      <c r="G463" s="127" t="s">
        <v>1591</v>
      </c>
      <c r="H463" s="2"/>
      <c r="I463" s="104" t="s">
        <v>40</v>
      </c>
      <c r="J463" s="5"/>
      <c r="K463" s="7" t="s">
        <v>40</v>
      </c>
      <c r="L463" s="6"/>
      <c r="M463" s="5"/>
      <c r="N463" s="135" t="str">
        <f t="shared" si="63"/>
        <v>100.00</v>
      </c>
      <c r="O463" s="136"/>
      <c r="P463" s="137"/>
      <c r="BD463" s="55"/>
      <c r="BM463" s="46"/>
    </row>
    <row r="464" spans="1:65">
      <c r="B464" s="135" t="s">
        <v>36</v>
      </c>
      <c r="C464" s="137"/>
      <c r="D464" s="4" t="s">
        <v>2001</v>
      </c>
      <c r="E464" s="3"/>
      <c r="F464" s="2"/>
      <c r="G464" s="127" t="s">
        <v>1998</v>
      </c>
      <c r="H464" s="2"/>
      <c r="I464" s="104" t="s">
        <v>40</v>
      </c>
      <c r="J464" s="5"/>
      <c r="K464" s="7" t="s">
        <v>40</v>
      </c>
      <c r="L464" s="6"/>
      <c r="M464" s="5"/>
      <c r="N464" s="135" t="str">
        <f t="shared" si="63"/>
        <v>100.00</v>
      </c>
      <c r="O464" s="136"/>
      <c r="P464" s="137"/>
      <c r="BD464" s="55"/>
      <c r="BM464" s="46"/>
    </row>
    <row r="465" spans="1:65">
      <c r="B465" s="135" t="s">
        <v>760</v>
      </c>
      <c r="C465" s="137"/>
      <c r="D465" s="4" t="s">
        <v>2001</v>
      </c>
      <c r="E465" s="3"/>
      <c r="F465" s="2"/>
      <c r="G465" s="127" t="s">
        <v>1999</v>
      </c>
      <c r="H465" s="2"/>
      <c r="I465" s="104" t="s">
        <v>40</v>
      </c>
      <c r="J465" s="5"/>
      <c r="K465" s="7" t="s">
        <v>40</v>
      </c>
      <c r="L465" s="6"/>
      <c r="M465" s="5"/>
      <c r="N465" s="135" t="str">
        <f t="shared" si="63"/>
        <v>100.00</v>
      </c>
      <c r="O465" s="136"/>
      <c r="P465" s="137"/>
      <c r="BD465" s="55"/>
      <c r="BM465" s="46"/>
    </row>
    <row r="466" spans="1:65">
      <c r="B466" s="135" t="s">
        <v>1436</v>
      </c>
      <c r="C466" s="137"/>
      <c r="D466" s="4" t="s">
        <v>2001</v>
      </c>
      <c r="E466" s="3"/>
      <c r="F466" s="2"/>
      <c r="G466" s="127" t="s">
        <v>2003</v>
      </c>
      <c r="H466" s="2"/>
      <c r="I466" s="104" t="s">
        <v>40</v>
      </c>
      <c r="J466" s="5"/>
      <c r="K466" s="7" t="s">
        <v>40</v>
      </c>
      <c r="L466" s="6"/>
      <c r="M466" s="5"/>
      <c r="N466" s="135" t="str">
        <f t="shared" si="63"/>
        <v>100.00</v>
      </c>
      <c r="O466" s="136"/>
      <c r="P466" s="137"/>
      <c r="BD466" s="55"/>
      <c r="BM466" s="46"/>
    </row>
    <row r="467" spans="1:65">
      <c r="B467" s="135" t="s">
        <v>69</v>
      </c>
      <c r="C467" s="137"/>
      <c r="D467" s="4" t="s">
        <v>2004</v>
      </c>
      <c r="E467" s="3"/>
      <c r="F467" s="2"/>
      <c r="G467" s="127" t="s">
        <v>1994</v>
      </c>
      <c r="H467" s="2"/>
      <c r="I467" s="104" t="s">
        <v>40</v>
      </c>
      <c r="J467" s="5"/>
      <c r="K467" s="7" t="s">
        <v>28</v>
      </c>
      <c r="L467" s="6"/>
      <c r="M467" s="5"/>
      <c r="N467" s="135" t="str">
        <f t="shared" si="63"/>
        <v>66.67</v>
      </c>
      <c r="O467" s="136"/>
      <c r="P467" s="137"/>
      <c r="BD467" s="55"/>
      <c r="BM467" s="46"/>
    </row>
    <row r="468" spans="1:65">
      <c r="B468" s="135" t="s">
        <v>107</v>
      </c>
      <c r="C468" s="137"/>
      <c r="D468" s="4" t="s">
        <v>2004</v>
      </c>
      <c r="E468" s="3"/>
      <c r="F468" s="2"/>
      <c r="G468" s="127" t="s">
        <v>841</v>
      </c>
      <c r="H468" s="2"/>
      <c r="I468" s="104" t="s">
        <v>40</v>
      </c>
      <c r="J468" s="5"/>
      <c r="K468" s="7" t="s">
        <v>40</v>
      </c>
      <c r="L468" s="6"/>
      <c r="M468" s="5"/>
      <c r="N468" s="135" t="str">
        <f t="shared" si="63"/>
        <v>100.00</v>
      </c>
      <c r="O468" s="136"/>
      <c r="P468" s="137"/>
      <c r="BD468" s="55"/>
      <c r="BM468" s="46"/>
    </row>
    <row r="469" spans="1:65">
      <c r="B469" s="135" t="s">
        <v>128</v>
      </c>
      <c r="C469" s="137"/>
      <c r="D469" s="4" t="s">
        <v>2004</v>
      </c>
      <c r="E469" s="3"/>
      <c r="F469" s="2"/>
      <c r="G469" s="127" t="s">
        <v>1996</v>
      </c>
      <c r="H469" s="2"/>
      <c r="I469" s="104" t="s">
        <v>40</v>
      </c>
      <c r="J469" s="5"/>
      <c r="K469" s="7" t="s">
        <v>28</v>
      </c>
      <c r="L469" s="6"/>
      <c r="M469" s="5"/>
      <c r="N469" s="135" t="str">
        <f t="shared" si="63"/>
        <v>66.67</v>
      </c>
      <c r="O469" s="136"/>
      <c r="P469" s="137"/>
      <c r="BD469" s="55"/>
      <c r="BM469" s="46"/>
    </row>
    <row r="470" spans="1:65">
      <c r="B470" s="135" t="s">
        <v>144</v>
      </c>
      <c r="C470" s="137"/>
      <c r="D470" s="4" t="s">
        <v>2004</v>
      </c>
      <c r="E470" s="3"/>
      <c r="F470" s="2"/>
      <c r="G470" s="127" t="s">
        <v>1591</v>
      </c>
      <c r="H470" s="2"/>
      <c r="I470" s="104" t="s">
        <v>40</v>
      </c>
      <c r="J470" s="5"/>
      <c r="K470" s="7" t="s">
        <v>28</v>
      </c>
      <c r="L470" s="6"/>
      <c r="M470" s="5"/>
      <c r="N470" s="135" t="str">
        <f t="shared" si="63"/>
        <v>66.67</v>
      </c>
      <c r="O470" s="136"/>
      <c r="P470" s="137"/>
      <c r="BD470" s="55"/>
      <c r="BM470" s="46"/>
    </row>
    <row r="471" spans="1:65">
      <c r="B471" s="135" t="s">
        <v>158</v>
      </c>
      <c r="C471" s="137"/>
      <c r="D471" s="4" t="s">
        <v>2005</v>
      </c>
      <c r="E471" s="3"/>
      <c r="F471" s="2"/>
      <c r="G471" s="127" t="s">
        <v>2002</v>
      </c>
      <c r="H471" s="2"/>
      <c r="I471" s="104" t="s">
        <v>40</v>
      </c>
      <c r="J471" s="5"/>
      <c r="K471" s="7" t="s">
        <v>40</v>
      </c>
      <c r="L471" s="6"/>
      <c r="M471" s="5"/>
      <c r="N471" s="135" t="str">
        <f t="shared" si="63"/>
        <v>100.00</v>
      </c>
      <c r="O471" s="136"/>
      <c r="P471" s="137"/>
      <c r="BD471" s="55"/>
      <c r="BM471" s="46"/>
    </row>
    <row r="472" spans="1:65">
      <c r="B472" s="135" t="s">
        <v>168</v>
      </c>
      <c r="C472" s="137"/>
      <c r="D472" s="4" t="s">
        <v>2006</v>
      </c>
      <c r="E472" s="3"/>
      <c r="F472" s="2"/>
      <c r="G472" s="127" t="s">
        <v>1996</v>
      </c>
      <c r="H472" s="2"/>
      <c r="I472" s="104" t="s">
        <v>40</v>
      </c>
      <c r="J472" s="5"/>
      <c r="K472" s="7" t="s">
        <v>28</v>
      </c>
      <c r="L472" s="6"/>
      <c r="M472" s="5"/>
      <c r="N472" s="135" t="str">
        <f t="shared" si="63"/>
        <v>66.67</v>
      </c>
      <c r="O472" s="136"/>
      <c r="P472" s="137"/>
      <c r="BD472" s="55"/>
      <c r="BM472" s="46"/>
    </row>
    <row r="473" spans="1:65" ht="12.5" customHeight="1">
      <c r="AD473" s="54">
        <f>ROW()</f>
        <v>473</v>
      </c>
      <c r="BB473" s="54" t="s">
        <v>1509</v>
      </c>
      <c r="BC473" s="54" t="s">
        <v>461</v>
      </c>
      <c r="BD473" s="55" t="b">
        <v>0</v>
      </c>
      <c r="BE473" s="54" t="s">
        <v>1510</v>
      </c>
      <c r="BF473" s="54" t="s">
        <v>1510</v>
      </c>
      <c r="BG473" s="54" t="b">
        <v>0</v>
      </c>
      <c r="BH473" s="54" t="b">
        <v>0</v>
      </c>
      <c r="BK473" s="54" t="s">
        <v>463</v>
      </c>
      <c r="BL473" s="54" t="s">
        <v>463</v>
      </c>
      <c r="BM473" s="46"/>
    </row>
    <row r="474" spans="1:65">
      <c r="A474" s="68" t="s">
        <v>789</v>
      </c>
      <c r="B474" s="58" t="s">
        <v>1511</v>
      </c>
      <c r="AD474" s="54">
        <f>ROW()</f>
        <v>474</v>
      </c>
      <c r="BB474" s="54" t="s">
        <v>1512</v>
      </c>
      <c r="BC474" s="54" t="s">
        <v>348</v>
      </c>
      <c r="BD474" s="55" t="b">
        <v>1</v>
      </c>
      <c r="BE474" s="54" t="str">
        <f>E391</f>
        <v>0</v>
      </c>
      <c r="BF474" s="54" t="str">
        <f>""&amp;E391</f>
        <v>0</v>
      </c>
      <c r="BG474" s="54" t="s">
        <v>1406</v>
      </c>
      <c r="BH474" s="54" t="b">
        <v>0</v>
      </c>
      <c r="BK474" s="54" t="e">
        <f ca="1">_xlfn.FORMULATEXT(BE474)</f>
        <v>#N/A</v>
      </c>
      <c r="BL474" s="54" t="e">
        <f ca="1">_xlfn.FORMULATEXT(BE474)</f>
        <v>#N/A</v>
      </c>
      <c r="BM474" s="46"/>
    </row>
    <row r="475" spans="1:65" ht="14.5" customHeight="1">
      <c r="A475" s="68" t="s">
        <v>789</v>
      </c>
      <c r="AD475" s="54">
        <f>ROW()</f>
        <v>475</v>
      </c>
      <c r="BB475" s="54" t="s">
        <v>1513</v>
      </c>
      <c r="BC475" s="54" t="s">
        <v>348</v>
      </c>
      <c r="BD475" s="55" t="b">
        <v>1</v>
      </c>
      <c r="BE475" s="54" t="str">
        <f>G391</f>
        <v>0</v>
      </c>
      <c r="BF475" s="54" t="str">
        <f>""&amp;G391</f>
        <v>0</v>
      </c>
      <c r="BG475" s="54" t="s">
        <v>1406</v>
      </c>
      <c r="BH475" s="54" t="b">
        <v>0</v>
      </c>
      <c r="BK475" s="54" t="e">
        <f ca="1">_xlfn.FORMULATEXT(BE475)</f>
        <v>#N/A</v>
      </c>
      <c r="BL475" s="54" t="e">
        <f ca="1">_xlfn.FORMULATEXT(BE475)</f>
        <v>#N/A</v>
      </c>
      <c r="BM475" s="46"/>
    </row>
    <row r="476" spans="1:65" ht="26" customHeight="1">
      <c r="A476" s="68" t="s">
        <v>789</v>
      </c>
      <c r="B476" s="155" t="s">
        <v>1484</v>
      </c>
      <c r="C476" s="155"/>
      <c r="D476" s="155" t="s">
        <v>1514</v>
      </c>
      <c r="E476" s="155"/>
      <c r="F476" s="155"/>
      <c r="G476" s="155" t="s">
        <v>1515</v>
      </c>
      <c r="H476" s="155"/>
      <c r="I476" s="155"/>
      <c r="J476" s="155"/>
      <c r="K476" s="155"/>
      <c r="L476" s="155"/>
      <c r="M476" s="155" t="s">
        <v>1516</v>
      </c>
      <c r="N476" s="155"/>
      <c r="O476" s="155"/>
      <c r="P476" s="155"/>
      <c r="Q476" s="155"/>
      <c r="R476" s="155"/>
      <c r="S476" s="112" t="s">
        <v>1517</v>
      </c>
      <c r="T476" s="112"/>
      <c r="U476" s="112"/>
      <c r="AD476" s="54">
        <f>ROW()</f>
        <v>476</v>
      </c>
      <c r="BB476" s="54" t="s">
        <v>1518</v>
      </c>
      <c r="BC476" s="54" t="s">
        <v>348</v>
      </c>
      <c r="BD476" s="55" t="b">
        <v>1</v>
      </c>
      <c r="BE476" s="54" t="str">
        <f>I391</f>
        <v>0</v>
      </c>
      <c r="BF476" s="54" t="str">
        <f>""&amp;I391</f>
        <v>0</v>
      </c>
      <c r="BG476" s="54" t="s">
        <v>1406</v>
      </c>
      <c r="BH476" s="54" t="b">
        <v>0</v>
      </c>
      <c r="BK476" s="54" t="e">
        <f ca="1">_xlfn.FORMULATEXT(BE476)</f>
        <v>#N/A</v>
      </c>
      <c r="BL476" s="54" t="e">
        <f ca="1">_xlfn.FORMULATEXT(BE476)</f>
        <v>#N/A</v>
      </c>
      <c r="BM476" s="46"/>
    </row>
    <row r="477" spans="1:65" ht="59.5" customHeight="1">
      <c r="A477" s="68" t="s">
        <v>789</v>
      </c>
      <c r="B477" s="106"/>
      <c r="C477" s="106"/>
      <c r="D477" s="106"/>
      <c r="E477" s="106"/>
      <c r="F477" s="106"/>
      <c r="G477" s="112" t="s">
        <v>1519</v>
      </c>
      <c r="H477" s="112"/>
      <c r="I477" s="112" t="s">
        <v>1520</v>
      </c>
      <c r="J477" s="112"/>
      <c r="K477" s="106" t="s">
        <v>1488</v>
      </c>
      <c r="L477" s="106"/>
      <c r="M477" s="112" t="s">
        <v>1521</v>
      </c>
      <c r="N477" s="112"/>
      <c r="O477" s="112" t="s">
        <v>1520</v>
      </c>
      <c r="P477" s="112"/>
      <c r="Q477" s="106" t="s">
        <v>1488</v>
      </c>
      <c r="R477" s="106"/>
      <c r="S477" s="256" t="str">
        <f>""&amp;N68</f>
        <v/>
      </c>
      <c r="T477" s="257"/>
      <c r="U477" s="258"/>
      <c r="AD477" s="54">
        <f>ROW()</f>
        <v>477</v>
      </c>
      <c r="BB477" s="54" t="s">
        <v>1522</v>
      </c>
      <c r="BC477" s="54" t="s">
        <v>348</v>
      </c>
      <c r="BD477" s="55" t="b">
        <v>1</v>
      </c>
      <c r="BE477" s="54" t="str">
        <f>K391</f>
        <v>0</v>
      </c>
      <c r="BF477" s="54" t="str">
        <f>""&amp;K391</f>
        <v>0</v>
      </c>
      <c r="BG477" s="54" t="s">
        <v>1406</v>
      </c>
      <c r="BH477" s="54" t="b">
        <v>0</v>
      </c>
      <c r="BK477" s="54" t="e">
        <f ca="1">_xlfn.FORMULATEXT(BE477)</f>
        <v>#N/A</v>
      </c>
      <c r="BL477" s="54" t="e">
        <f ca="1">_xlfn.FORMULATEXT(BE477)</f>
        <v>#N/A</v>
      </c>
      <c r="BM477" s="46"/>
    </row>
    <row r="478" spans="1:65" ht="27.5" customHeight="1">
      <c r="A478" s="68" t="s">
        <v>789</v>
      </c>
      <c r="B478" s="135" t="s">
        <v>44</v>
      </c>
      <c r="C478" s="137"/>
      <c r="D478" s="204" t="s">
        <v>1524</v>
      </c>
      <c r="E478" s="205"/>
      <c r="F478" s="206"/>
      <c r="G478" s="7" t="s">
        <v>69</v>
      </c>
      <c r="H478" s="5"/>
      <c r="I478" s="7"/>
      <c r="J478" s="5"/>
      <c r="K478" s="110" t="str">
        <f t="shared" ref="K478:K488" si="64">IF(_xlfn.NUMBERVALUE(G478)=0,"0.00",TEXT((_xlfn.NUMBERVALUE(I478)/_xlfn.NUMBERVALUE(G478))*100,"0.00"))</f>
        <v>0.00</v>
      </c>
      <c r="L478" s="111"/>
      <c r="M478" s="7"/>
      <c r="N478" s="5"/>
      <c r="O478" s="7"/>
      <c r="P478" s="5"/>
      <c r="Q478" s="110" t="str">
        <f t="shared" ref="Q478:Q488" si="65">IF(_xlfn.NUMBERVALUE(M478)=0,"0.00",TEXT((_xlfn.NUMBERVALUE(O478)/_xlfn.NUMBERVALUE(M478))*100,"0.00"))</f>
        <v>0.00</v>
      </c>
      <c r="R478" s="111"/>
      <c r="S478" s="4" t="s">
        <v>351</v>
      </c>
      <c r="T478" s="3"/>
      <c r="U478" s="2"/>
      <c r="Y478" s="224"/>
      <c r="Z478" s="224"/>
      <c r="AA478" s="224"/>
      <c r="AD478" s="54">
        <f>ROW()</f>
        <v>478</v>
      </c>
      <c r="BB478" s="54" t="s">
        <v>1527</v>
      </c>
      <c r="BC478" s="54" t="s">
        <v>348</v>
      </c>
      <c r="BD478" s="55" t="b">
        <v>1</v>
      </c>
      <c r="BE478" s="54" t="str">
        <f>M391</f>
        <v>0</v>
      </c>
      <c r="BF478" s="54" t="str">
        <f>""&amp;M391</f>
        <v>0</v>
      </c>
      <c r="BG478" s="54" t="s">
        <v>1406</v>
      </c>
      <c r="BH478" s="54" t="b">
        <v>0</v>
      </c>
      <c r="BK478" s="54" t="e">
        <f ca="1">_xlfn.FORMULATEXT(BE478)</f>
        <v>#N/A</v>
      </c>
      <c r="BL478" s="54" t="e">
        <f ca="1">_xlfn.FORMULATEXT(BE478)</f>
        <v>#N/A</v>
      </c>
      <c r="BM478" s="46"/>
    </row>
    <row r="479" spans="1:65" ht="27.5" customHeight="1">
      <c r="B479" s="135" t="s">
        <v>28</v>
      </c>
      <c r="C479" s="137"/>
      <c r="D479" s="204" t="s">
        <v>1523</v>
      </c>
      <c r="E479" s="205"/>
      <c r="F479" s="206"/>
      <c r="G479" s="7" t="s">
        <v>69</v>
      </c>
      <c r="H479" s="5"/>
      <c r="I479" s="7"/>
      <c r="J479" s="5"/>
      <c r="K479" s="110" t="str">
        <f t="shared" si="64"/>
        <v>0.00</v>
      </c>
      <c r="L479" s="111"/>
      <c r="M479" s="7"/>
      <c r="N479" s="5"/>
      <c r="O479" s="7"/>
      <c r="P479" s="5"/>
      <c r="Q479" s="110" t="str">
        <f t="shared" si="65"/>
        <v>0.00</v>
      </c>
      <c r="R479" s="111"/>
      <c r="S479" s="4" t="s">
        <v>351</v>
      </c>
      <c r="T479" s="3"/>
      <c r="U479" s="2"/>
      <c r="Y479" s="224"/>
      <c r="Z479" s="224"/>
      <c r="AA479" s="224"/>
      <c r="BD479" s="55"/>
      <c r="BM479" s="46"/>
    </row>
    <row r="480" spans="1:65" ht="27.5" customHeight="1">
      <c r="B480" s="135" t="s">
        <v>40</v>
      </c>
      <c r="C480" s="137"/>
      <c r="D480" s="204" t="s">
        <v>1356</v>
      </c>
      <c r="E480" s="205"/>
      <c r="F480" s="206"/>
      <c r="G480" s="7" t="s">
        <v>36</v>
      </c>
      <c r="H480" s="5"/>
      <c r="I480" s="7"/>
      <c r="J480" s="5"/>
      <c r="K480" s="110" t="str">
        <f t="shared" si="64"/>
        <v>0.00</v>
      </c>
      <c r="L480" s="111"/>
      <c r="M480" s="7"/>
      <c r="N480" s="5"/>
      <c r="O480" s="7"/>
      <c r="P480" s="5"/>
      <c r="Q480" s="110" t="str">
        <f t="shared" si="65"/>
        <v>0.00</v>
      </c>
      <c r="R480" s="111"/>
      <c r="S480" s="4" t="s">
        <v>375</v>
      </c>
      <c r="T480" s="3"/>
      <c r="U480" s="2"/>
      <c r="Y480" s="224"/>
      <c r="Z480" s="224"/>
      <c r="AA480" s="224"/>
      <c r="BD480" s="55"/>
      <c r="BM480" s="46"/>
    </row>
    <row r="481" spans="1:65" ht="27.5" customHeight="1">
      <c r="B481" s="135" t="s">
        <v>55</v>
      </c>
      <c r="C481" s="137"/>
      <c r="D481" s="204" t="s">
        <v>1236</v>
      </c>
      <c r="E481" s="205"/>
      <c r="F481" s="206"/>
      <c r="G481" s="7" t="s">
        <v>69</v>
      </c>
      <c r="H481" s="5"/>
      <c r="I481" s="7"/>
      <c r="J481" s="5"/>
      <c r="K481" s="110" t="str">
        <f t="shared" si="64"/>
        <v>0.00</v>
      </c>
      <c r="L481" s="111"/>
      <c r="M481" s="7"/>
      <c r="N481" s="5"/>
      <c r="O481" s="7"/>
      <c r="P481" s="5"/>
      <c r="Q481" s="110" t="str">
        <f t="shared" si="65"/>
        <v>0.00</v>
      </c>
      <c r="R481" s="111"/>
      <c r="S481" s="4" t="s">
        <v>351</v>
      </c>
      <c r="T481" s="3"/>
      <c r="U481" s="2"/>
      <c r="Y481" s="224"/>
      <c r="Z481" s="224"/>
      <c r="AA481" s="224"/>
      <c r="BD481" s="55"/>
      <c r="BM481" s="46"/>
    </row>
    <row r="482" spans="1:65" ht="27.5" customHeight="1">
      <c r="B482" s="135" t="s">
        <v>762</v>
      </c>
      <c r="C482" s="137"/>
      <c r="D482" s="204" t="s">
        <v>853</v>
      </c>
      <c r="E482" s="205"/>
      <c r="F482" s="206"/>
      <c r="G482" s="7" t="s">
        <v>69</v>
      </c>
      <c r="H482" s="5"/>
      <c r="I482" s="7"/>
      <c r="J482" s="5"/>
      <c r="K482" s="110" t="str">
        <f t="shared" si="64"/>
        <v>0.00</v>
      </c>
      <c r="L482" s="111"/>
      <c r="M482" s="7"/>
      <c r="N482" s="5"/>
      <c r="O482" s="7"/>
      <c r="P482" s="5"/>
      <c r="Q482" s="110" t="str">
        <f t="shared" si="65"/>
        <v>0.00</v>
      </c>
      <c r="R482" s="111"/>
      <c r="S482" s="4" t="s">
        <v>351</v>
      </c>
      <c r="T482" s="3"/>
      <c r="U482" s="2"/>
      <c r="Y482" s="224"/>
      <c r="Z482" s="224"/>
      <c r="AA482" s="224"/>
      <c r="BD482" s="55"/>
      <c r="BM482" s="46"/>
    </row>
    <row r="483" spans="1:65" ht="27.5" customHeight="1">
      <c r="B483" s="135" t="s">
        <v>36</v>
      </c>
      <c r="C483" s="137"/>
      <c r="D483" s="204" t="s">
        <v>852</v>
      </c>
      <c r="E483" s="205"/>
      <c r="F483" s="206"/>
      <c r="G483" s="7" t="s">
        <v>69</v>
      </c>
      <c r="H483" s="5"/>
      <c r="I483" s="7"/>
      <c r="J483" s="5"/>
      <c r="K483" s="110" t="str">
        <f t="shared" si="64"/>
        <v>0.00</v>
      </c>
      <c r="L483" s="111"/>
      <c r="M483" s="7"/>
      <c r="N483" s="5"/>
      <c r="O483" s="7"/>
      <c r="P483" s="5"/>
      <c r="Q483" s="110" t="str">
        <f t="shared" si="65"/>
        <v>0.00</v>
      </c>
      <c r="R483" s="111"/>
      <c r="S483" s="4" t="s">
        <v>351</v>
      </c>
      <c r="T483" s="3"/>
      <c r="U483" s="2"/>
      <c r="Y483" s="224"/>
      <c r="Z483" s="224"/>
      <c r="AA483" s="224"/>
      <c r="BD483" s="55"/>
      <c r="BM483" s="46"/>
    </row>
    <row r="484" spans="1:65" ht="27.5" customHeight="1">
      <c r="B484" s="135" t="s">
        <v>760</v>
      </c>
      <c r="C484" s="137"/>
      <c r="D484" s="204" t="s">
        <v>851</v>
      </c>
      <c r="E484" s="205"/>
      <c r="F484" s="206"/>
      <c r="G484" s="7" t="s">
        <v>69</v>
      </c>
      <c r="H484" s="5"/>
      <c r="I484" s="7"/>
      <c r="J484" s="5"/>
      <c r="K484" s="110" t="str">
        <f t="shared" si="64"/>
        <v>0.00</v>
      </c>
      <c r="L484" s="111"/>
      <c r="M484" s="7"/>
      <c r="N484" s="5"/>
      <c r="O484" s="7"/>
      <c r="P484" s="5"/>
      <c r="Q484" s="110" t="str">
        <f t="shared" si="65"/>
        <v>0.00</v>
      </c>
      <c r="R484" s="111"/>
      <c r="S484" s="4" t="s">
        <v>351</v>
      </c>
      <c r="T484" s="3"/>
      <c r="U484" s="2"/>
      <c r="Y484" s="224"/>
      <c r="Z484" s="224"/>
      <c r="AA484" s="224"/>
      <c r="BD484" s="55"/>
      <c r="BM484" s="46"/>
    </row>
    <row r="485" spans="1:65" ht="27.5" customHeight="1">
      <c r="B485" s="135" t="s">
        <v>1436</v>
      </c>
      <c r="C485" s="137"/>
      <c r="D485" s="204" t="s">
        <v>850</v>
      </c>
      <c r="E485" s="205"/>
      <c r="F485" s="206"/>
      <c r="G485" s="7" t="s">
        <v>69</v>
      </c>
      <c r="H485" s="5"/>
      <c r="I485" s="7"/>
      <c r="J485" s="5"/>
      <c r="K485" s="110" t="str">
        <f t="shared" si="64"/>
        <v>0.00</v>
      </c>
      <c r="L485" s="111"/>
      <c r="M485" s="7"/>
      <c r="N485" s="5"/>
      <c r="O485" s="7"/>
      <c r="P485" s="5"/>
      <c r="Q485" s="110" t="str">
        <f t="shared" si="65"/>
        <v>0.00</v>
      </c>
      <c r="R485" s="111"/>
      <c r="S485" s="4" t="s">
        <v>351</v>
      </c>
      <c r="T485" s="3"/>
      <c r="U485" s="2"/>
      <c r="Y485" s="224"/>
      <c r="Z485" s="224"/>
      <c r="AA485" s="224"/>
      <c r="BD485" s="55"/>
      <c r="BM485" s="46"/>
    </row>
    <row r="486" spans="1:65" ht="27.5" customHeight="1">
      <c r="B486" s="135" t="s">
        <v>69</v>
      </c>
      <c r="C486" s="137"/>
      <c r="D486" s="204" t="s">
        <v>847</v>
      </c>
      <c r="E486" s="205"/>
      <c r="F486" s="206"/>
      <c r="G486" s="7" t="s">
        <v>760</v>
      </c>
      <c r="H486" s="5"/>
      <c r="I486" s="7"/>
      <c r="J486" s="5"/>
      <c r="K486" s="110" t="str">
        <f t="shared" si="64"/>
        <v>0.00</v>
      </c>
      <c r="L486" s="111"/>
      <c r="M486" s="7"/>
      <c r="N486" s="5"/>
      <c r="O486" s="7"/>
      <c r="P486" s="5"/>
      <c r="Q486" s="110" t="str">
        <f t="shared" si="65"/>
        <v>0.00</v>
      </c>
      <c r="R486" s="111"/>
      <c r="S486" s="4" t="s">
        <v>351</v>
      </c>
      <c r="T486" s="3"/>
      <c r="U486" s="2"/>
      <c r="Y486" s="224"/>
      <c r="Z486" s="224"/>
      <c r="AA486" s="224"/>
      <c r="BD486" s="55"/>
      <c r="BM486" s="46"/>
    </row>
    <row r="487" spans="1:65" ht="27.5" customHeight="1">
      <c r="B487" s="135" t="s">
        <v>107</v>
      </c>
      <c r="C487" s="137"/>
      <c r="D487" s="204" t="s">
        <v>846</v>
      </c>
      <c r="E487" s="205"/>
      <c r="F487" s="206"/>
      <c r="G487" s="7" t="s">
        <v>69</v>
      </c>
      <c r="H487" s="5"/>
      <c r="I487" s="7"/>
      <c r="J487" s="5"/>
      <c r="K487" s="110" t="str">
        <f t="shared" si="64"/>
        <v>0.00</v>
      </c>
      <c r="L487" s="111"/>
      <c r="M487" s="7"/>
      <c r="N487" s="5"/>
      <c r="O487" s="7"/>
      <c r="P487" s="5"/>
      <c r="Q487" s="110" t="str">
        <f t="shared" si="65"/>
        <v>0.00</v>
      </c>
      <c r="R487" s="111"/>
      <c r="S487" s="4" t="s">
        <v>351</v>
      </c>
      <c r="T487" s="3"/>
      <c r="U487" s="2"/>
      <c r="Y487" s="224"/>
      <c r="Z487" s="224"/>
      <c r="AA487" s="224"/>
      <c r="BD487" s="55"/>
      <c r="BM487" s="46"/>
    </row>
    <row r="488" spans="1:65" ht="27.5" customHeight="1">
      <c r="B488" s="135" t="s">
        <v>128</v>
      </c>
      <c r="C488" s="137"/>
      <c r="D488" s="204" t="s">
        <v>845</v>
      </c>
      <c r="E488" s="205"/>
      <c r="F488" s="206"/>
      <c r="G488" s="7" t="s">
        <v>28</v>
      </c>
      <c r="H488" s="5"/>
      <c r="I488" s="7"/>
      <c r="J488" s="5"/>
      <c r="K488" s="110" t="str">
        <f t="shared" si="64"/>
        <v>0.00</v>
      </c>
      <c r="L488" s="111"/>
      <c r="M488" s="7"/>
      <c r="N488" s="5"/>
      <c r="O488" s="7"/>
      <c r="P488" s="5"/>
      <c r="Q488" s="110" t="str">
        <f t="shared" si="65"/>
        <v>0.00</v>
      </c>
      <c r="R488" s="111"/>
      <c r="S488" s="4" t="s">
        <v>407</v>
      </c>
      <c r="T488" s="3"/>
      <c r="U488" s="2"/>
      <c r="Y488" s="224"/>
      <c r="Z488" s="224"/>
      <c r="AA488" s="224"/>
      <c r="BD488" s="55"/>
      <c r="BM488" s="46"/>
    </row>
    <row r="489" spans="1:65">
      <c r="A489" s="68" t="s">
        <v>789</v>
      </c>
      <c r="AD489" s="54">
        <f>ROW()</f>
        <v>489</v>
      </c>
      <c r="BB489" s="54" t="s">
        <v>1528</v>
      </c>
      <c r="BC489" s="54" t="s">
        <v>348</v>
      </c>
      <c r="BD489" s="55" t="b">
        <v>1</v>
      </c>
      <c r="BE489" s="54" t="str">
        <f>O391</f>
        <v>0</v>
      </c>
      <c r="BF489" s="54" t="str">
        <f>""&amp;O391</f>
        <v>0</v>
      </c>
      <c r="BG489" s="54" t="s">
        <v>1406</v>
      </c>
      <c r="BH489" s="54" t="b">
        <v>0</v>
      </c>
      <c r="BK489" s="54" t="e">
        <f ca="1">_xlfn.FORMULATEXT(BE489)</f>
        <v>#N/A</v>
      </c>
      <c r="BL489" s="54" t="e">
        <f ca="1">_xlfn.FORMULATEXT(BE489)</f>
        <v>#N/A</v>
      </c>
      <c r="BM489" s="46"/>
    </row>
    <row r="490" spans="1:65">
      <c r="B490" s="58"/>
      <c r="AD490" s="54">
        <f>ROW()</f>
        <v>490</v>
      </c>
      <c r="BB490" s="54" t="s">
        <v>1529</v>
      </c>
      <c r="BC490" s="54" t="s">
        <v>461</v>
      </c>
      <c r="BD490" s="55" t="b">
        <v>0</v>
      </c>
      <c r="BE490" s="54" t="s">
        <v>1273</v>
      </c>
      <c r="BF490" s="54" t="s">
        <v>1273</v>
      </c>
      <c r="BG490" s="54" t="b">
        <v>0</v>
      </c>
      <c r="BH490" s="54" t="b">
        <v>0</v>
      </c>
      <c r="BK490" s="54" t="s">
        <v>463</v>
      </c>
      <c r="BL490" s="54" t="s">
        <v>463</v>
      </c>
      <c r="BM490" s="46"/>
    </row>
    <row r="491" spans="1:65" ht="14.5" hidden="1" customHeight="1">
      <c r="A491" s="68" t="s">
        <v>789</v>
      </c>
      <c r="AD491" s="54">
        <f>ROW()</f>
        <v>491</v>
      </c>
      <c r="BB491" s="54" t="s">
        <v>1531</v>
      </c>
      <c r="BC491" s="54" t="s">
        <v>348</v>
      </c>
      <c r="BD491" s="55" t="b">
        <v>1</v>
      </c>
      <c r="BE491" s="54" t="str">
        <f>E392</f>
        <v>0</v>
      </c>
      <c r="BF491" s="54" t="str">
        <f>""&amp;E392</f>
        <v>0</v>
      </c>
      <c r="BG491" s="54" t="s">
        <v>1406</v>
      </c>
      <c r="BH491" s="54" t="b">
        <v>0</v>
      </c>
      <c r="BK491" s="54" t="e">
        <f t="shared" ref="BK491:BK496" ca="1" si="66">_xlfn.FORMULATEXT(BE491)</f>
        <v>#N/A</v>
      </c>
      <c r="BL491" s="54" t="e">
        <f t="shared" ref="BL491:BL496" ca="1" si="67">_xlfn.FORMULATEXT(BE491)</f>
        <v>#N/A</v>
      </c>
      <c r="BM491" s="46"/>
    </row>
    <row r="492" spans="1:65" ht="16" customHeight="1">
      <c r="B492" s="58" t="s">
        <v>1532</v>
      </c>
      <c r="AA492" s="91">
        <v>1</v>
      </c>
      <c r="AB492" s="54">
        <f>IF(AC492="N",1,2)</f>
        <v>1</v>
      </c>
      <c r="AC492" s="54" t="s">
        <v>93</v>
      </c>
      <c r="AD492" s="54">
        <f>ROW()</f>
        <v>492</v>
      </c>
      <c r="BB492" s="54" t="s">
        <v>1534</v>
      </c>
      <c r="BC492" s="54" t="s">
        <v>348</v>
      </c>
      <c r="BD492" s="55" t="b">
        <v>1</v>
      </c>
      <c r="BE492" s="54" t="str">
        <f>G392</f>
        <v>0</v>
      </c>
      <c r="BF492" s="54" t="str">
        <f>""&amp;G392</f>
        <v>0</v>
      </c>
      <c r="BG492" s="54" t="s">
        <v>1406</v>
      </c>
      <c r="BH492" s="54" t="b">
        <v>0</v>
      </c>
      <c r="BK492" s="54" t="e">
        <f t="shared" ca="1" si="66"/>
        <v>#N/A</v>
      </c>
      <c r="BL492" s="54" t="e">
        <f t="shared" ca="1" si="67"/>
        <v>#N/A</v>
      </c>
      <c r="BM492" s="46"/>
    </row>
    <row r="493" spans="1:65">
      <c r="A493" s="68" t="s">
        <v>789</v>
      </c>
      <c r="AD493" s="54">
        <f>ROW()</f>
        <v>493</v>
      </c>
      <c r="BB493" s="54" t="s">
        <v>1536</v>
      </c>
      <c r="BC493" s="54" t="s">
        <v>348</v>
      </c>
      <c r="BD493" s="55" t="b">
        <v>1</v>
      </c>
      <c r="BE493" s="54" t="str">
        <f>I392</f>
        <v>0</v>
      </c>
      <c r="BF493" s="54" t="str">
        <f>""&amp;I392</f>
        <v>0</v>
      </c>
      <c r="BG493" s="54" t="s">
        <v>1406</v>
      </c>
      <c r="BH493" s="54" t="b">
        <v>0</v>
      </c>
      <c r="BK493" s="54" t="e">
        <f t="shared" ca="1" si="66"/>
        <v>#N/A</v>
      </c>
      <c r="BL493" s="54" t="e">
        <f t="shared" ca="1" si="67"/>
        <v>#N/A</v>
      </c>
      <c r="BM493" s="46"/>
    </row>
    <row r="494" spans="1:65">
      <c r="A494" s="68" t="s">
        <v>789</v>
      </c>
      <c r="B494" s="60" t="s">
        <v>1537</v>
      </c>
      <c r="N494" s="7"/>
      <c r="O494" s="6"/>
      <c r="P494" s="5"/>
      <c r="AD494" s="54">
        <f>ROW()</f>
        <v>494</v>
      </c>
      <c r="BB494" s="54" t="s">
        <v>1538</v>
      </c>
      <c r="BC494" s="54" t="s">
        <v>348</v>
      </c>
      <c r="BD494" s="55" t="b">
        <v>1</v>
      </c>
      <c r="BE494" s="54" t="str">
        <f>K392</f>
        <v>0</v>
      </c>
      <c r="BF494" s="54" t="str">
        <f>""&amp;K392</f>
        <v>0</v>
      </c>
      <c r="BG494" s="54" t="s">
        <v>1406</v>
      </c>
      <c r="BH494" s="54" t="b">
        <v>0</v>
      </c>
      <c r="BK494" s="54" t="e">
        <f t="shared" ca="1" si="66"/>
        <v>#N/A</v>
      </c>
      <c r="BL494" s="54" t="e">
        <f t="shared" ca="1" si="67"/>
        <v>#N/A</v>
      </c>
      <c r="BM494" s="46"/>
    </row>
    <row r="495" spans="1:65">
      <c r="A495" s="68" t="s">
        <v>789</v>
      </c>
      <c r="B495" s="60" t="s">
        <v>1539</v>
      </c>
      <c r="AD495" s="54">
        <f>ROW()</f>
        <v>495</v>
      </c>
      <c r="BB495" s="54" t="s">
        <v>1540</v>
      </c>
      <c r="BC495" s="54" t="s">
        <v>348</v>
      </c>
      <c r="BD495" s="55" t="b">
        <v>1</v>
      </c>
      <c r="BE495" s="54" t="str">
        <f>M392</f>
        <v>0</v>
      </c>
      <c r="BF495" s="54" t="str">
        <f>""&amp;M392</f>
        <v>0</v>
      </c>
      <c r="BG495" s="54" t="s">
        <v>1406</v>
      </c>
      <c r="BH495" s="54" t="b">
        <v>0</v>
      </c>
      <c r="BK495" s="54" t="e">
        <f t="shared" ca="1" si="66"/>
        <v>#N/A</v>
      </c>
      <c r="BL495" s="54" t="e">
        <f t="shared" ca="1" si="67"/>
        <v>#N/A</v>
      </c>
      <c r="BM495" s="46"/>
    </row>
    <row r="496" spans="1:65">
      <c r="A496" s="68" t="s">
        <v>789</v>
      </c>
      <c r="B496" s="115" t="s">
        <v>1541</v>
      </c>
      <c r="C496" s="115"/>
      <c r="D496" s="115" t="s">
        <v>1422</v>
      </c>
      <c r="E496" s="115"/>
      <c r="F496" s="115" t="s">
        <v>1424</v>
      </c>
      <c r="G496" s="115"/>
      <c r="H496" s="115" t="s">
        <v>1542</v>
      </c>
      <c r="I496" s="115"/>
      <c r="J496" s="115" t="s">
        <v>1543</v>
      </c>
      <c r="K496" s="115"/>
      <c r="L496" s="115" t="s">
        <v>1544</v>
      </c>
      <c r="M496" s="115"/>
      <c r="N496" s="115"/>
      <c r="O496" s="115" t="s">
        <v>75</v>
      </c>
      <c r="P496" s="115"/>
      <c r="Q496" s="115" t="s">
        <v>1545</v>
      </c>
      <c r="R496" s="115"/>
      <c r="AD496" s="54">
        <f>ROW()</f>
        <v>496</v>
      </c>
      <c r="BB496" s="54" t="s">
        <v>1546</v>
      </c>
      <c r="BC496" s="54" t="s">
        <v>348</v>
      </c>
      <c r="BD496" s="55" t="b">
        <v>1</v>
      </c>
      <c r="BE496" s="54" t="str">
        <f>O392</f>
        <v>0</v>
      </c>
      <c r="BF496" s="54" t="str">
        <f>""&amp;O392</f>
        <v>0</v>
      </c>
      <c r="BG496" s="54" t="s">
        <v>1406</v>
      </c>
      <c r="BH496" s="54" t="b">
        <v>0</v>
      </c>
      <c r="BK496" s="54" t="e">
        <f t="shared" ca="1" si="66"/>
        <v>#N/A</v>
      </c>
      <c r="BL496" s="54" t="e">
        <f t="shared" ca="1" si="67"/>
        <v>#N/A</v>
      </c>
      <c r="BM496" s="46"/>
    </row>
    <row r="497" spans="1:65">
      <c r="A497" s="68" t="s">
        <v>789</v>
      </c>
      <c r="B497" s="135" t="s">
        <v>44</v>
      </c>
      <c r="C497" s="137"/>
      <c r="D497" s="4" t="s">
        <v>2007</v>
      </c>
      <c r="E497" s="2"/>
      <c r="F497" s="4" t="s">
        <v>358</v>
      </c>
      <c r="G497" s="2"/>
      <c r="H497" s="7" t="s">
        <v>2009</v>
      </c>
      <c r="I497" s="5"/>
      <c r="J497" s="7" t="s">
        <v>976</v>
      </c>
      <c r="K497" s="5"/>
      <c r="L497" s="7" t="s">
        <v>976</v>
      </c>
      <c r="M497" s="6"/>
      <c r="N497" s="5"/>
      <c r="O497" s="7" t="s">
        <v>976</v>
      </c>
      <c r="P497" s="5"/>
      <c r="Q497" s="135" t="str">
        <f t="shared" ref="Q497:Q511" si="68">TEXT(_xlfn.NUMBERVALUE(H497)+_xlfn.NUMBERVALUE(J497)+_xlfn.NUMBERVALUE(L497)+_xlfn.NUMBERVALUE(O497),"0.00")</f>
        <v>20.00</v>
      </c>
      <c r="R497" s="137"/>
      <c r="AD497" s="54">
        <f>ROW()</f>
        <v>497</v>
      </c>
      <c r="BB497" s="54" t="s">
        <v>1549</v>
      </c>
      <c r="BC497" s="54" t="s">
        <v>461</v>
      </c>
      <c r="BD497" s="55" t="b">
        <v>0</v>
      </c>
      <c r="BE497" s="54" t="s">
        <v>1550</v>
      </c>
      <c r="BF497" s="54" t="s">
        <v>1550</v>
      </c>
      <c r="BG497" s="54" t="b">
        <v>0</v>
      </c>
      <c r="BH497" s="54" t="b">
        <v>0</v>
      </c>
      <c r="BK497" s="54" t="s">
        <v>463</v>
      </c>
      <c r="BL497" s="54" t="s">
        <v>463</v>
      </c>
      <c r="BM497" s="46"/>
    </row>
    <row r="498" spans="1:65">
      <c r="B498" s="135" t="s">
        <v>28</v>
      </c>
      <c r="C498" s="137"/>
      <c r="D498" s="4" t="s">
        <v>2008</v>
      </c>
      <c r="E498" s="2"/>
      <c r="F498" s="4" t="s">
        <v>382</v>
      </c>
      <c r="G498" s="2"/>
      <c r="H498" s="7" t="s">
        <v>2010</v>
      </c>
      <c r="I498" s="5"/>
      <c r="J498" s="7" t="s">
        <v>976</v>
      </c>
      <c r="K498" s="5"/>
      <c r="L498" s="7" t="s">
        <v>976</v>
      </c>
      <c r="M498" s="6"/>
      <c r="N498" s="5"/>
      <c r="O498" s="7" t="s">
        <v>976</v>
      </c>
      <c r="P498" s="5"/>
      <c r="Q498" s="135" t="str">
        <f t="shared" si="68"/>
        <v>13.20</v>
      </c>
      <c r="R498" s="137"/>
      <c r="BD498" s="55"/>
      <c r="BM498" s="46"/>
    </row>
    <row r="499" spans="1:65">
      <c r="B499" s="135" t="s">
        <v>40</v>
      </c>
      <c r="C499" s="137"/>
      <c r="D499" s="4"/>
      <c r="E499" s="2"/>
      <c r="F499" s="4"/>
      <c r="G499" s="2"/>
      <c r="H499" s="7"/>
      <c r="I499" s="5"/>
      <c r="J499" s="7"/>
      <c r="K499" s="5"/>
      <c r="L499" s="7"/>
      <c r="M499" s="6"/>
      <c r="N499" s="5"/>
      <c r="O499" s="7"/>
      <c r="P499" s="5"/>
      <c r="Q499" s="135" t="str">
        <f t="shared" si="68"/>
        <v>0.00</v>
      </c>
      <c r="R499" s="137"/>
      <c r="BD499" s="55"/>
      <c r="BM499" s="46"/>
    </row>
    <row r="500" spans="1:65">
      <c r="B500" s="135" t="s">
        <v>55</v>
      </c>
      <c r="C500" s="137"/>
      <c r="D500" s="4"/>
      <c r="E500" s="2"/>
      <c r="F500" s="4"/>
      <c r="G500" s="2"/>
      <c r="H500" s="7"/>
      <c r="I500" s="5"/>
      <c r="J500" s="7"/>
      <c r="K500" s="5"/>
      <c r="L500" s="7"/>
      <c r="M500" s="6"/>
      <c r="N500" s="5"/>
      <c r="O500" s="7"/>
      <c r="P500" s="5"/>
      <c r="Q500" s="135" t="str">
        <f t="shared" si="68"/>
        <v>0.00</v>
      </c>
      <c r="R500" s="137"/>
      <c r="BD500" s="55"/>
      <c r="BM500" s="46"/>
    </row>
    <row r="501" spans="1:65">
      <c r="B501" s="135" t="s">
        <v>762</v>
      </c>
      <c r="C501" s="137"/>
      <c r="D501" s="4"/>
      <c r="E501" s="2"/>
      <c r="F501" s="4"/>
      <c r="G501" s="2"/>
      <c r="H501" s="7"/>
      <c r="I501" s="5"/>
      <c r="J501" s="7"/>
      <c r="K501" s="5"/>
      <c r="L501" s="7"/>
      <c r="M501" s="6"/>
      <c r="N501" s="5"/>
      <c r="O501" s="7"/>
      <c r="P501" s="5"/>
      <c r="Q501" s="135" t="str">
        <f t="shared" si="68"/>
        <v>0.00</v>
      </c>
      <c r="R501" s="137"/>
      <c r="BD501" s="55"/>
      <c r="BM501" s="46"/>
    </row>
    <row r="502" spans="1:65">
      <c r="B502" s="135" t="s">
        <v>36</v>
      </c>
      <c r="C502" s="137"/>
      <c r="D502" s="4"/>
      <c r="E502" s="2"/>
      <c r="F502" s="4"/>
      <c r="G502" s="2"/>
      <c r="H502" s="7"/>
      <c r="I502" s="5"/>
      <c r="J502" s="7"/>
      <c r="K502" s="5"/>
      <c r="L502" s="7"/>
      <c r="M502" s="6"/>
      <c r="N502" s="5"/>
      <c r="O502" s="7"/>
      <c r="P502" s="5"/>
      <c r="Q502" s="135" t="str">
        <f t="shared" si="68"/>
        <v>0.00</v>
      </c>
      <c r="R502" s="137"/>
      <c r="BD502" s="55"/>
      <c r="BM502" s="46"/>
    </row>
    <row r="503" spans="1:65">
      <c r="B503" s="135" t="s">
        <v>760</v>
      </c>
      <c r="C503" s="137"/>
      <c r="D503" s="4"/>
      <c r="E503" s="2"/>
      <c r="F503" s="4"/>
      <c r="G503" s="2"/>
      <c r="H503" s="7"/>
      <c r="I503" s="5"/>
      <c r="J503" s="7"/>
      <c r="K503" s="5"/>
      <c r="L503" s="7"/>
      <c r="M503" s="6"/>
      <c r="N503" s="5"/>
      <c r="O503" s="7"/>
      <c r="P503" s="5"/>
      <c r="Q503" s="135" t="str">
        <f t="shared" si="68"/>
        <v>0.00</v>
      </c>
      <c r="R503" s="137"/>
      <c r="BD503" s="55"/>
      <c r="BM503" s="46"/>
    </row>
    <row r="504" spans="1:65">
      <c r="B504" s="135" t="s">
        <v>1436</v>
      </c>
      <c r="C504" s="137"/>
      <c r="D504" s="4"/>
      <c r="E504" s="2"/>
      <c r="F504" s="4"/>
      <c r="G504" s="2"/>
      <c r="H504" s="7"/>
      <c r="I504" s="5"/>
      <c r="J504" s="7"/>
      <c r="K504" s="5"/>
      <c r="L504" s="7"/>
      <c r="M504" s="6"/>
      <c r="N504" s="5"/>
      <c r="O504" s="7"/>
      <c r="P504" s="5"/>
      <c r="Q504" s="135" t="str">
        <f t="shared" si="68"/>
        <v>0.00</v>
      </c>
      <c r="R504" s="137"/>
      <c r="BD504" s="55"/>
      <c r="BM504" s="46"/>
    </row>
    <row r="505" spans="1:65">
      <c r="B505" s="135" t="s">
        <v>69</v>
      </c>
      <c r="C505" s="137"/>
      <c r="D505" s="4"/>
      <c r="E505" s="2"/>
      <c r="F505" s="4"/>
      <c r="G505" s="2"/>
      <c r="H505" s="7"/>
      <c r="I505" s="5"/>
      <c r="J505" s="7"/>
      <c r="K505" s="5"/>
      <c r="L505" s="7"/>
      <c r="M505" s="6"/>
      <c r="N505" s="5"/>
      <c r="O505" s="7"/>
      <c r="P505" s="5"/>
      <c r="Q505" s="135" t="str">
        <f t="shared" si="68"/>
        <v>0.00</v>
      </c>
      <c r="R505" s="137"/>
      <c r="BD505" s="55"/>
      <c r="BM505" s="46"/>
    </row>
    <row r="506" spans="1:65">
      <c r="B506" s="135" t="s">
        <v>107</v>
      </c>
      <c r="C506" s="137"/>
      <c r="D506" s="4"/>
      <c r="E506" s="2"/>
      <c r="F506" s="4"/>
      <c r="G506" s="2"/>
      <c r="H506" s="7"/>
      <c r="I506" s="5"/>
      <c r="J506" s="7"/>
      <c r="K506" s="5"/>
      <c r="L506" s="7"/>
      <c r="M506" s="6"/>
      <c r="N506" s="5"/>
      <c r="O506" s="7"/>
      <c r="P506" s="5"/>
      <c r="Q506" s="135" t="str">
        <f t="shared" si="68"/>
        <v>0.00</v>
      </c>
      <c r="R506" s="137"/>
      <c r="BD506" s="55"/>
      <c r="BM506" s="46"/>
    </row>
    <row r="507" spans="1:65">
      <c r="B507" s="135" t="s">
        <v>128</v>
      </c>
      <c r="C507" s="137"/>
      <c r="D507" s="4"/>
      <c r="E507" s="2"/>
      <c r="F507" s="4"/>
      <c r="G507" s="2"/>
      <c r="H507" s="7"/>
      <c r="I507" s="5"/>
      <c r="J507" s="7"/>
      <c r="K507" s="5"/>
      <c r="L507" s="7"/>
      <c r="M507" s="6"/>
      <c r="N507" s="5"/>
      <c r="O507" s="7"/>
      <c r="P507" s="5"/>
      <c r="Q507" s="135" t="str">
        <f t="shared" si="68"/>
        <v>0.00</v>
      </c>
      <c r="R507" s="137"/>
      <c r="BD507" s="55"/>
      <c r="BM507" s="46"/>
    </row>
    <row r="508" spans="1:65">
      <c r="B508" s="135" t="s">
        <v>144</v>
      </c>
      <c r="C508" s="137"/>
      <c r="D508" s="4"/>
      <c r="E508" s="2"/>
      <c r="F508" s="4"/>
      <c r="G508" s="2"/>
      <c r="H508" s="7"/>
      <c r="I508" s="5"/>
      <c r="J508" s="7"/>
      <c r="K508" s="5"/>
      <c r="L508" s="7"/>
      <c r="M508" s="6"/>
      <c r="N508" s="5"/>
      <c r="O508" s="7"/>
      <c r="P508" s="5"/>
      <c r="Q508" s="135" t="str">
        <f t="shared" si="68"/>
        <v>0.00</v>
      </c>
      <c r="R508" s="137"/>
      <c r="BD508" s="55"/>
      <c r="BM508" s="46"/>
    </row>
    <row r="509" spans="1:65">
      <c r="B509" s="135" t="s">
        <v>158</v>
      </c>
      <c r="C509" s="137"/>
      <c r="D509" s="4"/>
      <c r="E509" s="2"/>
      <c r="F509" s="4"/>
      <c r="G509" s="2"/>
      <c r="H509" s="7"/>
      <c r="I509" s="5"/>
      <c r="J509" s="7"/>
      <c r="K509" s="5"/>
      <c r="L509" s="7"/>
      <c r="M509" s="6"/>
      <c r="N509" s="5"/>
      <c r="O509" s="7"/>
      <c r="P509" s="5"/>
      <c r="Q509" s="135" t="str">
        <f t="shared" si="68"/>
        <v>0.00</v>
      </c>
      <c r="R509" s="137"/>
      <c r="BD509" s="55"/>
      <c r="BM509" s="46"/>
    </row>
    <row r="510" spans="1:65">
      <c r="B510" s="135" t="s">
        <v>168</v>
      </c>
      <c r="C510" s="137"/>
      <c r="D510" s="4"/>
      <c r="E510" s="2"/>
      <c r="F510" s="4"/>
      <c r="G510" s="2"/>
      <c r="H510" s="7"/>
      <c r="I510" s="5"/>
      <c r="J510" s="7"/>
      <c r="K510" s="5"/>
      <c r="L510" s="7"/>
      <c r="M510" s="6"/>
      <c r="N510" s="5"/>
      <c r="O510" s="7"/>
      <c r="P510" s="5"/>
      <c r="Q510" s="135" t="str">
        <f t="shared" si="68"/>
        <v>0.00</v>
      </c>
      <c r="R510" s="137"/>
      <c r="BD510" s="55"/>
      <c r="BM510" s="46"/>
    </row>
    <row r="511" spans="1:65">
      <c r="B511" s="135" t="s">
        <v>175</v>
      </c>
      <c r="C511" s="137"/>
      <c r="D511" s="4"/>
      <c r="E511" s="2"/>
      <c r="F511" s="4"/>
      <c r="G511" s="2"/>
      <c r="H511" s="7"/>
      <c r="I511" s="5"/>
      <c r="J511" s="7"/>
      <c r="K511" s="5"/>
      <c r="L511" s="7"/>
      <c r="M511" s="6"/>
      <c r="N511" s="5"/>
      <c r="O511" s="7"/>
      <c r="P511" s="5"/>
      <c r="Q511" s="135" t="str">
        <f t="shared" si="68"/>
        <v>0.00</v>
      </c>
      <c r="R511" s="137"/>
      <c r="BD511" s="55"/>
      <c r="BM511" s="46"/>
    </row>
    <row r="512" spans="1:65">
      <c r="A512" s="68" t="s">
        <v>789</v>
      </c>
      <c r="B512" s="225"/>
      <c r="C512" s="225"/>
      <c r="D512" s="145" t="s">
        <v>923</v>
      </c>
      <c r="E512" s="145"/>
      <c r="F512" s="225"/>
      <c r="G512" s="225"/>
      <c r="H512" s="110" t="str">
        <f>TEXT(SUMPRODUCT((H497:H511)*1),"0.00")</f>
        <v>33.20</v>
      </c>
      <c r="I512" s="111"/>
      <c r="J512" s="110" t="str">
        <f>TEXT(SUMPRODUCT((J497:J511)*1),"0.00")</f>
        <v>0.00</v>
      </c>
      <c r="K512" s="111"/>
      <c r="L512" s="110" t="str">
        <f>TEXT(SUMPRODUCT((L497:L511)*1),"0.00")</f>
        <v>0.00</v>
      </c>
      <c r="M512" s="162"/>
      <c r="N512" s="111"/>
      <c r="O512" s="110" t="str">
        <f>TEXT(SUMPRODUCT((O497:O511)*1),"0.00")</f>
        <v>0.00</v>
      </c>
      <c r="P512" s="111"/>
      <c r="Q512" s="110" t="str">
        <f>TEXT(SUMPRODUCT((Q497:Q511)*1),"0.00")</f>
        <v>33.20</v>
      </c>
      <c r="R512" s="111"/>
      <c r="AD512" s="54">
        <f>ROW()</f>
        <v>512</v>
      </c>
      <c r="BB512" s="54" t="s">
        <v>1556</v>
      </c>
      <c r="BC512" s="54" t="s">
        <v>348</v>
      </c>
      <c r="BD512" s="55" t="b">
        <v>1</v>
      </c>
      <c r="BE512" s="80" t="str">
        <f>E393</f>
        <v>0</v>
      </c>
      <c r="BF512" s="80" t="str">
        <f>""&amp;E393</f>
        <v>0</v>
      </c>
      <c r="BG512" s="54" t="s">
        <v>1406</v>
      </c>
      <c r="BH512" s="54" t="b">
        <v>0</v>
      </c>
      <c r="BK512" s="54" t="e">
        <f t="shared" ref="BK512:BK517" ca="1" si="69">_xlfn.FORMULATEXT(BE512)</f>
        <v>#N/A</v>
      </c>
      <c r="BL512" s="54" t="e">
        <f t="shared" ref="BL512:BL517" ca="1" si="70">_xlfn.FORMULATEXT(BE512)</f>
        <v>#N/A</v>
      </c>
      <c r="BM512" s="46"/>
    </row>
    <row r="513" spans="1:65">
      <c r="A513" s="68" t="s">
        <v>789</v>
      </c>
      <c r="AD513" s="54">
        <f>ROW()</f>
        <v>513</v>
      </c>
      <c r="BB513" s="54" t="s">
        <v>1557</v>
      </c>
      <c r="BC513" s="54" t="s">
        <v>348</v>
      </c>
      <c r="BD513" s="55" t="b">
        <v>1</v>
      </c>
      <c r="BE513" s="80" t="str">
        <f>G393</f>
        <v>0</v>
      </c>
      <c r="BF513" s="80" t="str">
        <f>""&amp;G393</f>
        <v>0</v>
      </c>
      <c r="BG513" s="54" t="s">
        <v>1406</v>
      </c>
      <c r="BH513" s="54" t="b">
        <v>0</v>
      </c>
      <c r="BK513" s="54" t="e">
        <f t="shared" ca="1" si="69"/>
        <v>#N/A</v>
      </c>
      <c r="BL513" s="54" t="e">
        <f t="shared" ca="1" si="70"/>
        <v>#N/A</v>
      </c>
      <c r="BM513" s="46"/>
    </row>
    <row r="514" spans="1:65">
      <c r="A514" s="68" t="s">
        <v>789</v>
      </c>
      <c r="B514" s="68" t="s">
        <v>1558</v>
      </c>
      <c r="N514" s="226"/>
      <c r="O514" s="227"/>
      <c r="P514" s="228"/>
      <c r="AD514" s="54">
        <f>ROW()</f>
        <v>514</v>
      </c>
      <c r="BB514" s="54" t="s">
        <v>1559</v>
      </c>
      <c r="BC514" s="54" t="s">
        <v>348</v>
      </c>
      <c r="BD514" s="55" t="b">
        <v>1</v>
      </c>
      <c r="BE514" s="80" t="str">
        <f>I393</f>
        <v>0</v>
      </c>
      <c r="BF514" s="80" t="str">
        <f>""&amp;I393</f>
        <v>0</v>
      </c>
      <c r="BG514" s="54" t="s">
        <v>1406</v>
      </c>
      <c r="BH514" s="54" t="b">
        <v>0</v>
      </c>
      <c r="BK514" s="54" t="e">
        <f t="shared" ca="1" si="69"/>
        <v>#N/A</v>
      </c>
      <c r="BL514" s="54" t="e">
        <f t="shared" ca="1" si="70"/>
        <v>#N/A</v>
      </c>
      <c r="BM514" s="46"/>
    </row>
    <row r="515" spans="1:65">
      <c r="A515" s="68" t="s">
        <v>789</v>
      </c>
      <c r="AD515" s="54">
        <f>ROW()</f>
        <v>515</v>
      </c>
      <c r="BB515" s="54" t="s">
        <v>1560</v>
      </c>
      <c r="BC515" s="54" t="s">
        <v>348</v>
      </c>
      <c r="BD515" s="55" t="b">
        <v>1</v>
      </c>
      <c r="BE515" s="80" t="str">
        <f>K393</f>
        <v>0</v>
      </c>
      <c r="BF515" s="80" t="str">
        <f>""&amp;K393</f>
        <v>0</v>
      </c>
      <c r="BG515" s="54" t="s">
        <v>1406</v>
      </c>
      <c r="BH515" s="54" t="b">
        <v>0</v>
      </c>
      <c r="BK515" s="54" t="e">
        <f t="shared" ca="1" si="69"/>
        <v>#N/A</v>
      </c>
      <c r="BL515" s="54" t="e">
        <f t="shared" ca="1" si="70"/>
        <v>#N/A</v>
      </c>
      <c r="BM515" s="46"/>
    </row>
    <row r="516" spans="1:65">
      <c r="A516" s="68" t="s">
        <v>789</v>
      </c>
      <c r="B516" s="115" t="s">
        <v>1541</v>
      </c>
      <c r="C516" s="115"/>
      <c r="D516" s="115" t="s">
        <v>1422</v>
      </c>
      <c r="E516" s="115"/>
      <c r="F516" s="115" t="s">
        <v>1424</v>
      </c>
      <c r="G516" s="115"/>
      <c r="H516" s="115" t="s">
        <v>1542</v>
      </c>
      <c r="I516" s="115"/>
      <c r="J516" s="115" t="s">
        <v>1543</v>
      </c>
      <c r="K516" s="115"/>
      <c r="L516" s="115" t="s">
        <v>1544</v>
      </c>
      <c r="M516" s="115"/>
      <c r="N516" s="115"/>
      <c r="O516" s="115" t="s">
        <v>75</v>
      </c>
      <c r="P516" s="115"/>
      <c r="Q516" s="115" t="s">
        <v>1545</v>
      </c>
      <c r="R516" s="115"/>
      <c r="AD516" s="54">
        <f>ROW()</f>
        <v>516</v>
      </c>
      <c r="BB516" s="54" t="s">
        <v>1561</v>
      </c>
      <c r="BC516" s="54" t="s">
        <v>348</v>
      </c>
      <c r="BD516" s="55" t="b">
        <v>1</v>
      </c>
      <c r="BE516" s="80" t="str">
        <f>M393</f>
        <v>0</v>
      </c>
      <c r="BF516" s="80" t="str">
        <f>""&amp;M393</f>
        <v>0</v>
      </c>
      <c r="BG516" s="54" t="s">
        <v>1406</v>
      </c>
      <c r="BH516" s="54" t="b">
        <v>0</v>
      </c>
      <c r="BK516" s="54" t="e">
        <f t="shared" ca="1" si="69"/>
        <v>#N/A</v>
      </c>
      <c r="BL516" s="54" t="e">
        <f t="shared" ca="1" si="70"/>
        <v>#N/A</v>
      </c>
      <c r="BM516" s="46"/>
    </row>
    <row r="517" spans="1:65">
      <c r="A517" s="68" t="s">
        <v>789</v>
      </c>
      <c r="B517" s="135" t="s">
        <v>44</v>
      </c>
      <c r="C517" s="137"/>
      <c r="D517" s="4" t="s">
        <v>2011</v>
      </c>
      <c r="E517" s="2"/>
      <c r="F517" s="4" t="s">
        <v>353</v>
      </c>
      <c r="G517" s="2"/>
      <c r="H517" s="7"/>
      <c r="I517" s="5"/>
      <c r="J517" s="7" t="s">
        <v>976</v>
      </c>
      <c r="K517" s="5"/>
      <c r="L517" s="7" t="s">
        <v>976</v>
      </c>
      <c r="M517" s="6"/>
      <c r="N517" s="5"/>
      <c r="O517" s="7" t="s">
        <v>976</v>
      </c>
      <c r="P517" s="5"/>
      <c r="Q517" s="135" t="str">
        <f t="shared" ref="Q517:Q531" si="71">TEXT(_xlfn.NUMBERVALUE(H517)+_xlfn.NUMBERVALUE(J517)+_xlfn.NUMBERVALUE(L517)+_xlfn.NUMBERVALUE(O517),"0.00")</f>
        <v>0.00</v>
      </c>
      <c r="R517" s="137"/>
      <c r="AD517" s="54">
        <f>ROW()</f>
        <v>517</v>
      </c>
      <c r="BB517" s="54" t="s">
        <v>1564</v>
      </c>
      <c r="BC517" s="54" t="s">
        <v>348</v>
      </c>
      <c r="BD517" s="55" t="b">
        <v>1</v>
      </c>
      <c r="BE517" s="80" t="str">
        <f>O393</f>
        <v>0</v>
      </c>
      <c r="BF517" s="80" t="str">
        <f>""&amp;O393</f>
        <v>0</v>
      </c>
      <c r="BG517" s="54" t="s">
        <v>1406</v>
      </c>
      <c r="BH517" s="54" t="b">
        <v>0</v>
      </c>
      <c r="BK517" s="54" t="e">
        <f t="shared" ca="1" si="69"/>
        <v>#N/A</v>
      </c>
      <c r="BL517" s="54" t="e">
        <f t="shared" ca="1" si="70"/>
        <v>#N/A</v>
      </c>
      <c r="BM517" s="46"/>
    </row>
    <row r="518" spans="1:65">
      <c r="B518" s="135" t="s">
        <v>28</v>
      </c>
      <c r="C518" s="137"/>
      <c r="D518" s="4"/>
      <c r="E518" s="2"/>
      <c r="F518" s="4"/>
      <c r="G518" s="2"/>
      <c r="H518" s="7"/>
      <c r="I518" s="5"/>
      <c r="J518" s="7"/>
      <c r="K518" s="5"/>
      <c r="L518" s="7"/>
      <c r="M518" s="6"/>
      <c r="N518" s="5"/>
      <c r="O518" s="7"/>
      <c r="P518" s="5"/>
      <c r="Q518" s="135" t="str">
        <f t="shared" si="71"/>
        <v>0.00</v>
      </c>
      <c r="R518" s="137"/>
      <c r="BD518" s="55"/>
      <c r="BE518" s="80"/>
      <c r="BF518" s="80"/>
      <c r="BM518" s="46"/>
    </row>
    <row r="519" spans="1:65">
      <c r="B519" s="135" t="s">
        <v>40</v>
      </c>
      <c r="C519" s="137"/>
      <c r="D519" s="4"/>
      <c r="E519" s="2"/>
      <c r="F519" s="4"/>
      <c r="G519" s="2"/>
      <c r="H519" s="7"/>
      <c r="I519" s="5"/>
      <c r="J519" s="7"/>
      <c r="K519" s="5"/>
      <c r="L519" s="7"/>
      <c r="M519" s="6"/>
      <c r="N519" s="5"/>
      <c r="O519" s="7"/>
      <c r="P519" s="5"/>
      <c r="Q519" s="135" t="str">
        <f t="shared" si="71"/>
        <v>0.00</v>
      </c>
      <c r="R519" s="137"/>
      <c r="BD519" s="55"/>
      <c r="BE519" s="80"/>
      <c r="BF519" s="80"/>
      <c r="BM519" s="46"/>
    </row>
    <row r="520" spans="1:65">
      <c r="B520" s="135" t="s">
        <v>55</v>
      </c>
      <c r="C520" s="137"/>
      <c r="D520" s="4"/>
      <c r="E520" s="2"/>
      <c r="F520" s="4"/>
      <c r="G520" s="2"/>
      <c r="H520" s="7"/>
      <c r="I520" s="5"/>
      <c r="J520" s="7"/>
      <c r="K520" s="5"/>
      <c r="L520" s="7"/>
      <c r="M520" s="6"/>
      <c r="N520" s="5"/>
      <c r="O520" s="7"/>
      <c r="P520" s="5"/>
      <c r="Q520" s="135" t="str">
        <f t="shared" si="71"/>
        <v>0.00</v>
      </c>
      <c r="R520" s="137"/>
      <c r="BD520" s="55"/>
      <c r="BE520" s="80"/>
      <c r="BF520" s="80"/>
      <c r="BM520" s="46"/>
    </row>
    <row r="521" spans="1:65">
      <c r="B521" s="135" t="s">
        <v>762</v>
      </c>
      <c r="C521" s="137"/>
      <c r="D521" s="4"/>
      <c r="E521" s="2"/>
      <c r="F521" s="4"/>
      <c r="G521" s="2"/>
      <c r="H521" s="7"/>
      <c r="I521" s="5"/>
      <c r="J521" s="7"/>
      <c r="K521" s="5"/>
      <c r="L521" s="7"/>
      <c r="M521" s="6"/>
      <c r="N521" s="5"/>
      <c r="O521" s="7"/>
      <c r="P521" s="5"/>
      <c r="Q521" s="135" t="str">
        <f t="shared" si="71"/>
        <v>0.00</v>
      </c>
      <c r="R521" s="137"/>
      <c r="BD521" s="55"/>
      <c r="BE521" s="80"/>
      <c r="BF521" s="80"/>
      <c r="BM521" s="46"/>
    </row>
    <row r="522" spans="1:65">
      <c r="B522" s="135" t="s">
        <v>36</v>
      </c>
      <c r="C522" s="137"/>
      <c r="D522" s="4"/>
      <c r="E522" s="2"/>
      <c r="F522" s="4"/>
      <c r="G522" s="2"/>
      <c r="H522" s="7"/>
      <c r="I522" s="5"/>
      <c r="J522" s="7"/>
      <c r="K522" s="5"/>
      <c r="L522" s="7"/>
      <c r="M522" s="6"/>
      <c r="N522" s="5"/>
      <c r="O522" s="7"/>
      <c r="P522" s="5"/>
      <c r="Q522" s="135" t="str">
        <f t="shared" si="71"/>
        <v>0.00</v>
      </c>
      <c r="R522" s="137"/>
      <c r="BD522" s="55"/>
      <c r="BE522" s="80"/>
      <c r="BF522" s="80"/>
      <c r="BM522" s="46"/>
    </row>
    <row r="523" spans="1:65">
      <c r="B523" s="135" t="s">
        <v>760</v>
      </c>
      <c r="C523" s="137"/>
      <c r="D523" s="4"/>
      <c r="E523" s="2"/>
      <c r="F523" s="4"/>
      <c r="G523" s="2"/>
      <c r="H523" s="7"/>
      <c r="I523" s="5"/>
      <c r="J523" s="7"/>
      <c r="K523" s="5"/>
      <c r="L523" s="7"/>
      <c r="M523" s="6"/>
      <c r="N523" s="5"/>
      <c r="O523" s="7"/>
      <c r="P523" s="5"/>
      <c r="Q523" s="135" t="str">
        <f t="shared" si="71"/>
        <v>0.00</v>
      </c>
      <c r="R523" s="137"/>
      <c r="BD523" s="55"/>
      <c r="BE523" s="80"/>
      <c r="BF523" s="80"/>
      <c r="BM523" s="46"/>
    </row>
    <row r="524" spans="1:65">
      <c r="B524" s="135" t="s">
        <v>1436</v>
      </c>
      <c r="C524" s="137"/>
      <c r="D524" s="4"/>
      <c r="E524" s="2"/>
      <c r="F524" s="4"/>
      <c r="G524" s="2"/>
      <c r="H524" s="7"/>
      <c r="I524" s="5"/>
      <c r="J524" s="7"/>
      <c r="K524" s="5"/>
      <c r="L524" s="7"/>
      <c r="M524" s="6"/>
      <c r="N524" s="5"/>
      <c r="O524" s="7"/>
      <c r="P524" s="5"/>
      <c r="Q524" s="135" t="str">
        <f t="shared" si="71"/>
        <v>0.00</v>
      </c>
      <c r="R524" s="137"/>
      <c r="BD524" s="55"/>
      <c r="BE524" s="80"/>
      <c r="BF524" s="80"/>
      <c r="BM524" s="46"/>
    </row>
    <row r="525" spans="1:65">
      <c r="B525" s="135" t="s">
        <v>69</v>
      </c>
      <c r="C525" s="137"/>
      <c r="D525" s="4"/>
      <c r="E525" s="2"/>
      <c r="F525" s="4"/>
      <c r="G525" s="2"/>
      <c r="H525" s="7"/>
      <c r="I525" s="5"/>
      <c r="J525" s="7"/>
      <c r="K525" s="5"/>
      <c r="L525" s="7"/>
      <c r="M525" s="6"/>
      <c r="N525" s="5"/>
      <c r="O525" s="7"/>
      <c r="P525" s="5"/>
      <c r="Q525" s="135" t="str">
        <f t="shared" si="71"/>
        <v>0.00</v>
      </c>
      <c r="R525" s="137"/>
      <c r="BD525" s="55"/>
      <c r="BE525" s="80"/>
      <c r="BF525" s="80"/>
      <c r="BM525" s="46"/>
    </row>
    <row r="526" spans="1:65">
      <c r="B526" s="135" t="s">
        <v>107</v>
      </c>
      <c r="C526" s="137"/>
      <c r="D526" s="4"/>
      <c r="E526" s="2"/>
      <c r="F526" s="4"/>
      <c r="G526" s="2"/>
      <c r="H526" s="7"/>
      <c r="I526" s="5"/>
      <c r="J526" s="7"/>
      <c r="K526" s="5"/>
      <c r="L526" s="7"/>
      <c r="M526" s="6"/>
      <c r="N526" s="5"/>
      <c r="O526" s="7"/>
      <c r="P526" s="5"/>
      <c r="Q526" s="135" t="str">
        <f t="shared" si="71"/>
        <v>0.00</v>
      </c>
      <c r="R526" s="137"/>
      <c r="BD526" s="55"/>
      <c r="BE526" s="80"/>
      <c r="BF526" s="80"/>
      <c r="BM526" s="46"/>
    </row>
    <row r="527" spans="1:65">
      <c r="B527" s="135" t="s">
        <v>128</v>
      </c>
      <c r="C527" s="137"/>
      <c r="D527" s="4"/>
      <c r="E527" s="2"/>
      <c r="F527" s="4"/>
      <c r="G527" s="2"/>
      <c r="H527" s="7"/>
      <c r="I527" s="5"/>
      <c r="J527" s="7"/>
      <c r="K527" s="5"/>
      <c r="L527" s="7"/>
      <c r="M527" s="6"/>
      <c r="N527" s="5"/>
      <c r="O527" s="7"/>
      <c r="P527" s="5"/>
      <c r="Q527" s="135" t="str">
        <f t="shared" si="71"/>
        <v>0.00</v>
      </c>
      <c r="R527" s="137"/>
      <c r="BD527" s="55"/>
      <c r="BE527" s="80"/>
      <c r="BF527" s="80"/>
      <c r="BM527" s="46"/>
    </row>
    <row r="528" spans="1:65">
      <c r="B528" s="135" t="s">
        <v>144</v>
      </c>
      <c r="C528" s="137"/>
      <c r="D528" s="4"/>
      <c r="E528" s="2"/>
      <c r="F528" s="4"/>
      <c r="G528" s="2"/>
      <c r="H528" s="7"/>
      <c r="I528" s="5"/>
      <c r="J528" s="7"/>
      <c r="K528" s="5"/>
      <c r="L528" s="7"/>
      <c r="M528" s="6"/>
      <c r="N528" s="5"/>
      <c r="O528" s="7"/>
      <c r="P528" s="5"/>
      <c r="Q528" s="135" t="str">
        <f t="shared" si="71"/>
        <v>0.00</v>
      </c>
      <c r="R528" s="137"/>
      <c r="BD528" s="55"/>
      <c r="BE528" s="80"/>
      <c r="BF528" s="80"/>
      <c r="BM528" s="46"/>
    </row>
    <row r="529" spans="1:65">
      <c r="B529" s="135" t="s">
        <v>158</v>
      </c>
      <c r="C529" s="137"/>
      <c r="D529" s="4"/>
      <c r="E529" s="2"/>
      <c r="F529" s="4"/>
      <c r="G529" s="2"/>
      <c r="H529" s="7"/>
      <c r="I529" s="5"/>
      <c r="J529" s="7"/>
      <c r="K529" s="5"/>
      <c r="L529" s="7"/>
      <c r="M529" s="6"/>
      <c r="N529" s="5"/>
      <c r="O529" s="7"/>
      <c r="P529" s="5"/>
      <c r="Q529" s="135" t="str">
        <f t="shared" si="71"/>
        <v>0.00</v>
      </c>
      <c r="R529" s="137"/>
      <c r="BD529" s="55"/>
      <c r="BE529" s="80"/>
      <c r="BF529" s="80"/>
      <c r="BM529" s="46"/>
    </row>
    <row r="530" spans="1:65">
      <c r="B530" s="135" t="s">
        <v>168</v>
      </c>
      <c r="C530" s="137"/>
      <c r="D530" s="4"/>
      <c r="E530" s="2"/>
      <c r="F530" s="4"/>
      <c r="G530" s="2"/>
      <c r="H530" s="7"/>
      <c r="I530" s="5"/>
      <c r="J530" s="7"/>
      <c r="K530" s="5"/>
      <c r="L530" s="7"/>
      <c r="M530" s="6"/>
      <c r="N530" s="5"/>
      <c r="O530" s="7"/>
      <c r="P530" s="5"/>
      <c r="Q530" s="135" t="str">
        <f t="shared" si="71"/>
        <v>0.00</v>
      </c>
      <c r="R530" s="137"/>
      <c r="BD530" s="55"/>
      <c r="BE530" s="80"/>
      <c r="BF530" s="80"/>
      <c r="BM530" s="46"/>
    </row>
    <row r="531" spans="1:65">
      <c r="B531" s="135" t="s">
        <v>175</v>
      </c>
      <c r="C531" s="137"/>
      <c r="D531" s="4"/>
      <c r="E531" s="2"/>
      <c r="F531" s="4"/>
      <c r="G531" s="2"/>
      <c r="H531" s="7"/>
      <c r="I531" s="5"/>
      <c r="J531" s="7"/>
      <c r="K531" s="5"/>
      <c r="L531" s="7"/>
      <c r="M531" s="6"/>
      <c r="N531" s="5"/>
      <c r="O531" s="7"/>
      <c r="P531" s="5"/>
      <c r="Q531" s="135" t="str">
        <f t="shared" si="71"/>
        <v>0.00</v>
      </c>
      <c r="R531" s="137"/>
      <c r="BD531" s="55"/>
      <c r="BE531" s="80"/>
      <c r="BF531" s="80"/>
      <c r="BM531" s="46"/>
    </row>
    <row r="532" spans="1:65">
      <c r="A532" s="68" t="s">
        <v>789</v>
      </c>
      <c r="B532" s="225"/>
      <c r="C532" s="225"/>
      <c r="D532" s="145" t="s">
        <v>923</v>
      </c>
      <c r="E532" s="145"/>
      <c r="F532" s="225"/>
      <c r="G532" s="225"/>
      <c r="H532" s="110" t="str">
        <f>TEXT(SUMPRODUCT((H517:H531)*1),"0.00")</f>
        <v>0.00</v>
      </c>
      <c r="I532" s="111"/>
      <c r="J532" s="110" t="str">
        <f>TEXT(SUMPRODUCT((J517:J531)*1),"0.00")</f>
        <v>0.00</v>
      </c>
      <c r="K532" s="111"/>
      <c r="L532" s="110" t="str">
        <f>TEXT(SUMPRODUCT((L517:L531)*1),"0.00")</f>
        <v>0.00</v>
      </c>
      <c r="M532" s="162"/>
      <c r="N532" s="111"/>
      <c r="O532" s="110" t="str">
        <f>TEXT(SUMPRODUCT((O517:O531)*1),"0.00")</f>
        <v>0.00</v>
      </c>
      <c r="P532" s="111"/>
      <c r="Q532" s="110" t="str">
        <f>TEXT(SUMPRODUCT((Q517:Q531)*1),"0.00")</f>
        <v>0.00</v>
      </c>
      <c r="R532" s="111"/>
      <c r="AD532" s="54">
        <f>ROW()</f>
        <v>532</v>
      </c>
      <c r="BB532" s="54" t="s">
        <v>1570</v>
      </c>
      <c r="BC532" s="54" t="s">
        <v>461</v>
      </c>
      <c r="BD532" s="55" t="b">
        <v>0</v>
      </c>
      <c r="BE532" s="54" t="s">
        <v>75</v>
      </c>
      <c r="BF532" s="54" t="s">
        <v>75</v>
      </c>
      <c r="BG532" s="54" t="b">
        <v>0</v>
      </c>
      <c r="BH532" s="54" t="b">
        <v>0</v>
      </c>
      <c r="BK532" s="54" t="s">
        <v>463</v>
      </c>
      <c r="BL532" s="54" t="s">
        <v>463</v>
      </c>
      <c r="BM532" s="46"/>
    </row>
    <row r="533" spans="1:65">
      <c r="A533" s="68" t="s">
        <v>789</v>
      </c>
      <c r="AD533" s="54">
        <f>ROW()</f>
        <v>533</v>
      </c>
      <c r="BB533" s="54" t="s">
        <v>1571</v>
      </c>
      <c r="BC533" s="54" t="s">
        <v>348</v>
      </c>
      <c r="BD533" s="55" t="b">
        <v>1</v>
      </c>
      <c r="BE533" s="54" t="str">
        <f>E394</f>
        <v>0</v>
      </c>
      <c r="BF533" s="54" t="str">
        <f>""&amp;E394</f>
        <v>0</v>
      </c>
      <c r="BG533" s="54" t="s">
        <v>1406</v>
      </c>
      <c r="BH533" s="54" t="b">
        <v>0</v>
      </c>
      <c r="BK533" s="54" t="e">
        <f ca="1">_xlfn.FORMULATEXT(BE533)</f>
        <v>#N/A</v>
      </c>
      <c r="BL533" s="54" t="e">
        <f ca="1">_xlfn.FORMULATEXT(BE533)</f>
        <v>#N/A</v>
      </c>
      <c r="BM533" s="46"/>
    </row>
    <row r="534" spans="1:65">
      <c r="A534" s="68" t="s">
        <v>789</v>
      </c>
      <c r="B534" s="60" t="s">
        <v>1572</v>
      </c>
      <c r="N534" s="226"/>
      <c r="O534" s="227"/>
      <c r="P534" s="228"/>
      <c r="AD534" s="54">
        <f>ROW()</f>
        <v>534</v>
      </c>
      <c r="BB534" s="54" t="s">
        <v>1573</v>
      </c>
      <c r="BC534" s="54" t="s">
        <v>348</v>
      </c>
      <c r="BD534" s="55" t="b">
        <v>1</v>
      </c>
      <c r="BE534" s="54" t="str">
        <f>G394</f>
        <v>0</v>
      </c>
      <c r="BF534" s="54" t="str">
        <f>""&amp;G394</f>
        <v>0</v>
      </c>
      <c r="BG534" s="54" t="s">
        <v>1406</v>
      </c>
      <c r="BH534" s="54" t="b">
        <v>0</v>
      </c>
      <c r="BK534" s="54" t="e">
        <f ca="1">_xlfn.FORMULATEXT(BE534)</f>
        <v>#N/A</v>
      </c>
      <c r="BL534" s="54" t="e">
        <f ca="1">_xlfn.FORMULATEXT(BE534)</f>
        <v>#N/A</v>
      </c>
      <c r="BM534" s="46"/>
    </row>
    <row r="535" spans="1:65">
      <c r="A535" s="68" t="s">
        <v>789</v>
      </c>
      <c r="AD535" s="54">
        <f>ROW()</f>
        <v>535</v>
      </c>
      <c r="BB535" s="54" t="s">
        <v>1574</v>
      </c>
      <c r="BC535" s="54" t="s">
        <v>348</v>
      </c>
      <c r="BD535" s="55" t="b">
        <v>1</v>
      </c>
      <c r="BE535" s="54" t="str">
        <f>I394</f>
        <v>0</v>
      </c>
      <c r="BF535" s="54" t="str">
        <f>""&amp;I394</f>
        <v>0</v>
      </c>
      <c r="BG535" s="54" t="s">
        <v>1406</v>
      </c>
      <c r="BH535" s="54" t="b">
        <v>0</v>
      </c>
      <c r="BK535" s="54" t="e">
        <f ca="1">_xlfn.FORMULATEXT(BE535)</f>
        <v>#N/A</v>
      </c>
      <c r="BL535" s="54" t="e">
        <f ca="1">_xlfn.FORMULATEXT(BE535)</f>
        <v>#N/A</v>
      </c>
      <c r="BM535" s="46"/>
    </row>
    <row r="536" spans="1:65">
      <c r="A536" s="68" t="s">
        <v>789</v>
      </c>
      <c r="B536" s="115" t="s">
        <v>1541</v>
      </c>
      <c r="C536" s="115"/>
      <c r="D536" s="115" t="s">
        <v>1422</v>
      </c>
      <c r="E536" s="115"/>
      <c r="F536" s="115" t="s">
        <v>1424</v>
      </c>
      <c r="G536" s="115"/>
      <c r="H536" s="115" t="s">
        <v>1542</v>
      </c>
      <c r="I536" s="115"/>
      <c r="J536" s="115" t="s">
        <v>1543</v>
      </c>
      <c r="K536" s="115"/>
      <c r="L536" s="115" t="s">
        <v>1544</v>
      </c>
      <c r="M536" s="115"/>
      <c r="N536" s="115"/>
      <c r="O536" s="115" t="s">
        <v>75</v>
      </c>
      <c r="P536" s="115"/>
      <c r="Q536" s="115" t="s">
        <v>1545</v>
      </c>
      <c r="R536" s="115"/>
      <c r="AD536" s="54">
        <f>ROW()</f>
        <v>536</v>
      </c>
      <c r="BB536" s="54" t="s">
        <v>1575</v>
      </c>
      <c r="BC536" s="54" t="s">
        <v>348</v>
      </c>
      <c r="BD536" s="55" t="b">
        <v>1</v>
      </c>
      <c r="BE536" s="54" t="str">
        <f>K394</f>
        <v>0</v>
      </c>
      <c r="BF536" s="54" t="str">
        <f>""&amp;K394</f>
        <v>0</v>
      </c>
      <c r="BG536" s="54" t="s">
        <v>1406</v>
      </c>
      <c r="BH536" s="54" t="b">
        <v>0</v>
      </c>
      <c r="BK536" s="54" t="e">
        <f ca="1">_xlfn.FORMULATEXT(BE536)</f>
        <v>#N/A</v>
      </c>
      <c r="BL536" s="54" t="e">
        <f ca="1">_xlfn.FORMULATEXT(BE536)</f>
        <v>#N/A</v>
      </c>
      <c r="BM536" s="46"/>
    </row>
    <row r="537" spans="1:65">
      <c r="A537" s="68" t="s">
        <v>789</v>
      </c>
      <c r="B537" s="135" t="s">
        <v>44</v>
      </c>
      <c r="C537" s="137"/>
      <c r="D537" s="4" t="s">
        <v>2012</v>
      </c>
      <c r="E537" s="2"/>
      <c r="F537" s="4" t="s">
        <v>354</v>
      </c>
      <c r="G537" s="2"/>
      <c r="H537" s="7" t="s">
        <v>2014</v>
      </c>
      <c r="I537" s="5"/>
      <c r="J537" s="7" t="s">
        <v>976</v>
      </c>
      <c r="K537" s="5"/>
      <c r="L537" s="7" t="s">
        <v>976</v>
      </c>
      <c r="M537" s="6"/>
      <c r="N537" s="5"/>
      <c r="O537" s="7" t="s">
        <v>976</v>
      </c>
      <c r="P537" s="5"/>
      <c r="Q537" s="135" t="str">
        <f t="shared" ref="Q537:Q551" si="72">TEXT(_xlfn.NUMBERVALUE(H537)+_xlfn.NUMBERVALUE(J537)+_xlfn.NUMBERVALUE(L537)+_xlfn.NUMBERVALUE(O537),"0.00")</f>
        <v>7.80</v>
      </c>
      <c r="R537" s="137"/>
      <c r="AD537" s="54">
        <f>ROW()</f>
        <v>537</v>
      </c>
      <c r="BB537" s="54" t="s">
        <v>1578</v>
      </c>
      <c r="BC537" s="54" t="s">
        <v>348</v>
      </c>
      <c r="BD537" s="55" t="b">
        <v>1</v>
      </c>
      <c r="BE537" s="54" t="str">
        <f>M394</f>
        <v>0</v>
      </c>
      <c r="BF537" s="54" t="str">
        <f>""&amp;M394</f>
        <v>0</v>
      </c>
      <c r="BG537" s="54" t="s">
        <v>1406</v>
      </c>
      <c r="BH537" s="54" t="b">
        <v>0</v>
      </c>
      <c r="BK537" s="54" t="e">
        <f ca="1">_xlfn.FORMULATEXT(BE537)</f>
        <v>#N/A</v>
      </c>
      <c r="BL537" s="54" t="e">
        <f ca="1">_xlfn.FORMULATEXT(BE537)</f>
        <v>#N/A</v>
      </c>
      <c r="BM537" s="46"/>
    </row>
    <row r="538" spans="1:65">
      <c r="B538" s="135" t="s">
        <v>28</v>
      </c>
      <c r="C538" s="137"/>
      <c r="D538" s="4" t="s">
        <v>2013</v>
      </c>
      <c r="E538" s="2"/>
      <c r="F538" s="4" t="s">
        <v>354</v>
      </c>
      <c r="G538" s="2"/>
      <c r="H538" s="7" t="s">
        <v>2015</v>
      </c>
      <c r="I538" s="5"/>
      <c r="J538" s="7" t="s">
        <v>976</v>
      </c>
      <c r="K538" s="5"/>
      <c r="L538" s="7" t="s">
        <v>976</v>
      </c>
      <c r="M538" s="6"/>
      <c r="N538" s="5"/>
      <c r="O538" s="7" t="s">
        <v>976</v>
      </c>
      <c r="P538" s="5"/>
      <c r="Q538" s="135" t="str">
        <f t="shared" si="72"/>
        <v>14.40</v>
      </c>
      <c r="R538" s="137"/>
      <c r="BD538" s="55"/>
      <c r="BM538" s="46"/>
    </row>
    <row r="539" spans="1:65">
      <c r="B539" s="135" t="s">
        <v>40</v>
      </c>
      <c r="C539" s="137"/>
      <c r="D539" s="4"/>
      <c r="E539" s="2"/>
      <c r="F539" s="4"/>
      <c r="G539" s="2"/>
      <c r="H539" s="7"/>
      <c r="I539" s="5"/>
      <c r="J539" s="7"/>
      <c r="K539" s="5"/>
      <c r="L539" s="7"/>
      <c r="M539" s="6"/>
      <c r="N539" s="5"/>
      <c r="O539" s="7"/>
      <c r="P539" s="5"/>
      <c r="Q539" s="135" t="str">
        <f t="shared" si="72"/>
        <v>0.00</v>
      </c>
      <c r="R539" s="137"/>
      <c r="BD539" s="55"/>
      <c r="BM539" s="46"/>
    </row>
    <row r="540" spans="1:65">
      <c r="B540" s="135" t="s">
        <v>55</v>
      </c>
      <c r="C540" s="137"/>
      <c r="D540" s="4"/>
      <c r="E540" s="2"/>
      <c r="F540" s="4"/>
      <c r="G540" s="2"/>
      <c r="H540" s="7"/>
      <c r="I540" s="5"/>
      <c r="J540" s="7"/>
      <c r="K540" s="5"/>
      <c r="L540" s="7"/>
      <c r="M540" s="6"/>
      <c r="N540" s="5"/>
      <c r="O540" s="7"/>
      <c r="P540" s="5"/>
      <c r="Q540" s="135" t="str">
        <f t="shared" si="72"/>
        <v>0.00</v>
      </c>
      <c r="R540" s="137"/>
      <c r="BD540" s="55"/>
      <c r="BM540" s="46"/>
    </row>
    <row r="541" spans="1:65">
      <c r="B541" s="135" t="s">
        <v>762</v>
      </c>
      <c r="C541" s="137"/>
      <c r="D541" s="4"/>
      <c r="E541" s="2"/>
      <c r="F541" s="4"/>
      <c r="G541" s="2"/>
      <c r="H541" s="7"/>
      <c r="I541" s="5"/>
      <c r="J541" s="7"/>
      <c r="K541" s="5"/>
      <c r="L541" s="7"/>
      <c r="M541" s="6"/>
      <c r="N541" s="5"/>
      <c r="O541" s="7"/>
      <c r="P541" s="5"/>
      <c r="Q541" s="135" t="str">
        <f t="shared" si="72"/>
        <v>0.00</v>
      </c>
      <c r="R541" s="137"/>
      <c r="BD541" s="55"/>
      <c r="BM541" s="46"/>
    </row>
    <row r="542" spans="1:65">
      <c r="B542" s="135" t="s">
        <v>36</v>
      </c>
      <c r="C542" s="137"/>
      <c r="D542" s="4"/>
      <c r="E542" s="2"/>
      <c r="F542" s="4"/>
      <c r="G542" s="2"/>
      <c r="H542" s="7"/>
      <c r="I542" s="5"/>
      <c r="J542" s="7"/>
      <c r="K542" s="5"/>
      <c r="L542" s="7"/>
      <c r="M542" s="6"/>
      <c r="N542" s="5"/>
      <c r="O542" s="7"/>
      <c r="P542" s="5"/>
      <c r="Q542" s="135" t="str">
        <f t="shared" si="72"/>
        <v>0.00</v>
      </c>
      <c r="R542" s="137"/>
      <c r="BD542" s="55"/>
      <c r="BM542" s="46"/>
    </row>
    <row r="543" spans="1:65">
      <c r="B543" s="135" t="s">
        <v>760</v>
      </c>
      <c r="C543" s="137"/>
      <c r="D543" s="4"/>
      <c r="E543" s="2"/>
      <c r="F543" s="4"/>
      <c r="G543" s="2"/>
      <c r="H543" s="7"/>
      <c r="I543" s="5"/>
      <c r="J543" s="7"/>
      <c r="K543" s="5"/>
      <c r="L543" s="7"/>
      <c r="M543" s="6"/>
      <c r="N543" s="5"/>
      <c r="O543" s="7"/>
      <c r="P543" s="5"/>
      <c r="Q543" s="135" t="str">
        <f t="shared" si="72"/>
        <v>0.00</v>
      </c>
      <c r="R543" s="137"/>
      <c r="BD543" s="55"/>
      <c r="BM543" s="46"/>
    </row>
    <row r="544" spans="1:65">
      <c r="B544" s="135" t="s">
        <v>1436</v>
      </c>
      <c r="C544" s="137"/>
      <c r="D544" s="4"/>
      <c r="E544" s="2"/>
      <c r="F544" s="4"/>
      <c r="G544" s="2"/>
      <c r="H544" s="7"/>
      <c r="I544" s="5"/>
      <c r="J544" s="7"/>
      <c r="K544" s="5"/>
      <c r="L544" s="7"/>
      <c r="M544" s="6"/>
      <c r="N544" s="5"/>
      <c r="O544" s="7"/>
      <c r="P544" s="5"/>
      <c r="Q544" s="135" t="str">
        <f t="shared" si="72"/>
        <v>0.00</v>
      </c>
      <c r="R544" s="137"/>
      <c r="BD544" s="55"/>
      <c r="BM544" s="46"/>
    </row>
    <row r="545" spans="1:65">
      <c r="B545" s="135" t="s">
        <v>69</v>
      </c>
      <c r="C545" s="137"/>
      <c r="D545" s="4"/>
      <c r="E545" s="2"/>
      <c r="F545" s="4"/>
      <c r="G545" s="2"/>
      <c r="H545" s="7"/>
      <c r="I545" s="5"/>
      <c r="J545" s="7"/>
      <c r="K545" s="5"/>
      <c r="L545" s="7"/>
      <c r="M545" s="6"/>
      <c r="N545" s="5"/>
      <c r="O545" s="7"/>
      <c r="P545" s="5"/>
      <c r="Q545" s="135" t="str">
        <f t="shared" si="72"/>
        <v>0.00</v>
      </c>
      <c r="R545" s="137"/>
      <c r="BD545" s="55"/>
      <c r="BM545" s="46"/>
    </row>
    <row r="546" spans="1:65">
      <c r="B546" s="135" t="s">
        <v>107</v>
      </c>
      <c r="C546" s="137"/>
      <c r="D546" s="4"/>
      <c r="E546" s="2"/>
      <c r="F546" s="4"/>
      <c r="G546" s="2"/>
      <c r="H546" s="7"/>
      <c r="I546" s="5"/>
      <c r="J546" s="7"/>
      <c r="K546" s="5"/>
      <c r="L546" s="7"/>
      <c r="M546" s="6"/>
      <c r="N546" s="5"/>
      <c r="O546" s="7"/>
      <c r="P546" s="5"/>
      <c r="Q546" s="135" t="str">
        <f t="shared" si="72"/>
        <v>0.00</v>
      </c>
      <c r="R546" s="137"/>
      <c r="BD546" s="55"/>
      <c r="BM546" s="46"/>
    </row>
    <row r="547" spans="1:65">
      <c r="B547" s="135" t="s">
        <v>128</v>
      </c>
      <c r="C547" s="137"/>
      <c r="D547" s="4"/>
      <c r="E547" s="2"/>
      <c r="F547" s="4"/>
      <c r="G547" s="2"/>
      <c r="H547" s="7"/>
      <c r="I547" s="5"/>
      <c r="J547" s="7"/>
      <c r="K547" s="5"/>
      <c r="L547" s="7"/>
      <c r="M547" s="6"/>
      <c r="N547" s="5"/>
      <c r="O547" s="7"/>
      <c r="P547" s="5"/>
      <c r="Q547" s="135" t="str">
        <f t="shared" si="72"/>
        <v>0.00</v>
      </c>
      <c r="R547" s="137"/>
      <c r="BD547" s="55"/>
      <c r="BM547" s="46"/>
    </row>
    <row r="548" spans="1:65">
      <c r="B548" s="135" t="s">
        <v>144</v>
      </c>
      <c r="C548" s="137"/>
      <c r="D548" s="4"/>
      <c r="E548" s="2"/>
      <c r="F548" s="4"/>
      <c r="G548" s="2"/>
      <c r="H548" s="7"/>
      <c r="I548" s="5"/>
      <c r="J548" s="7"/>
      <c r="K548" s="5"/>
      <c r="L548" s="7"/>
      <c r="M548" s="6"/>
      <c r="N548" s="5"/>
      <c r="O548" s="7"/>
      <c r="P548" s="5"/>
      <c r="Q548" s="135" t="str">
        <f t="shared" si="72"/>
        <v>0.00</v>
      </c>
      <c r="R548" s="137"/>
      <c r="BD548" s="55"/>
      <c r="BM548" s="46"/>
    </row>
    <row r="549" spans="1:65">
      <c r="B549" s="135" t="s">
        <v>158</v>
      </c>
      <c r="C549" s="137"/>
      <c r="D549" s="4"/>
      <c r="E549" s="2"/>
      <c r="F549" s="4"/>
      <c r="G549" s="2"/>
      <c r="H549" s="7"/>
      <c r="I549" s="5"/>
      <c r="J549" s="7"/>
      <c r="K549" s="5"/>
      <c r="L549" s="7"/>
      <c r="M549" s="6"/>
      <c r="N549" s="5"/>
      <c r="O549" s="7"/>
      <c r="P549" s="5"/>
      <c r="Q549" s="135" t="str">
        <f t="shared" si="72"/>
        <v>0.00</v>
      </c>
      <c r="R549" s="137"/>
      <c r="BD549" s="55"/>
      <c r="BM549" s="46"/>
    </row>
    <row r="550" spans="1:65">
      <c r="B550" s="135" t="s">
        <v>168</v>
      </c>
      <c r="C550" s="137"/>
      <c r="D550" s="4"/>
      <c r="E550" s="2"/>
      <c r="F550" s="4"/>
      <c r="G550" s="2"/>
      <c r="H550" s="7"/>
      <c r="I550" s="5"/>
      <c r="J550" s="7"/>
      <c r="K550" s="5"/>
      <c r="L550" s="7"/>
      <c r="M550" s="6"/>
      <c r="N550" s="5"/>
      <c r="O550" s="7"/>
      <c r="P550" s="5"/>
      <c r="Q550" s="135" t="str">
        <f t="shared" si="72"/>
        <v>0.00</v>
      </c>
      <c r="R550" s="137"/>
      <c r="BD550" s="55"/>
      <c r="BM550" s="46"/>
    </row>
    <row r="551" spans="1:65">
      <c r="B551" s="135" t="s">
        <v>175</v>
      </c>
      <c r="C551" s="137"/>
      <c r="D551" s="4"/>
      <c r="E551" s="2"/>
      <c r="F551" s="4"/>
      <c r="G551" s="2"/>
      <c r="H551" s="7"/>
      <c r="I551" s="5"/>
      <c r="J551" s="7"/>
      <c r="K551" s="5"/>
      <c r="L551" s="7"/>
      <c r="M551" s="6"/>
      <c r="N551" s="5"/>
      <c r="O551" s="7"/>
      <c r="P551" s="5"/>
      <c r="Q551" s="135" t="str">
        <f t="shared" si="72"/>
        <v>0.00</v>
      </c>
      <c r="R551" s="137"/>
      <c r="BD551" s="55"/>
      <c r="BM551" s="46"/>
    </row>
    <row r="552" spans="1:65">
      <c r="A552" s="68" t="s">
        <v>789</v>
      </c>
      <c r="B552" s="225"/>
      <c r="C552" s="225"/>
      <c r="D552" s="145" t="s">
        <v>923</v>
      </c>
      <c r="E552" s="145"/>
      <c r="F552" s="225"/>
      <c r="G552" s="225"/>
      <c r="H552" s="110" t="str">
        <f>TEXT(SUMPRODUCT((H537:H551)*1),"0.00")</f>
        <v>22.20</v>
      </c>
      <c r="I552" s="111"/>
      <c r="J552" s="110" t="str">
        <f>TEXT(SUMPRODUCT((J537:J551)*1),"0.00")</f>
        <v>0.00</v>
      </c>
      <c r="K552" s="111"/>
      <c r="L552" s="110" t="str">
        <f>TEXT(SUMPRODUCT((L537:L551)*1),"0.00")</f>
        <v>0.00</v>
      </c>
      <c r="M552" s="162"/>
      <c r="N552" s="111"/>
      <c r="O552" s="110" t="str">
        <f>TEXT(SUMPRODUCT((O537:O551)*1),"0.00")</f>
        <v>0.00</v>
      </c>
      <c r="P552" s="111"/>
      <c r="Q552" s="110" t="str">
        <f>TEXT(SUMPRODUCT((Q537:Q551)*1),"0.00")</f>
        <v>22.20</v>
      </c>
      <c r="R552" s="111"/>
      <c r="AD552" s="54">
        <f>ROW()</f>
        <v>552</v>
      </c>
      <c r="BB552" s="54" t="s">
        <v>1584</v>
      </c>
      <c r="BC552" s="54" t="s">
        <v>348</v>
      </c>
      <c r="BD552" s="55" t="b">
        <v>1</v>
      </c>
      <c r="BE552" s="54" t="str">
        <f>O394</f>
        <v>0</v>
      </c>
      <c r="BF552" s="54" t="str">
        <f>""&amp;O394</f>
        <v>0</v>
      </c>
      <c r="BG552" s="54" t="s">
        <v>1406</v>
      </c>
      <c r="BH552" s="54" t="b">
        <v>0</v>
      </c>
      <c r="BK552" s="54" t="e">
        <f ca="1">_xlfn.FORMULATEXT(BE552)</f>
        <v>#N/A</v>
      </c>
      <c r="BL552" s="54" t="e">
        <f ca="1">_xlfn.FORMULATEXT(BE552)</f>
        <v>#N/A</v>
      </c>
      <c r="BM552" s="46"/>
    </row>
    <row r="553" spans="1:65">
      <c r="AD553" s="54">
        <f>ROW()</f>
        <v>553</v>
      </c>
      <c r="BB553" s="73" t="s">
        <v>1585</v>
      </c>
      <c r="BC553" s="54" t="s">
        <v>461</v>
      </c>
      <c r="BD553" s="55" t="b">
        <v>0</v>
      </c>
      <c r="BE553" s="54" t="s">
        <v>684</v>
      </c>
      <c r="BF553" s="54" t="s">
        <v>684</v>
      </c>
      <c r="BG553" s="54" t="b">
        <v>0</v>
      </c>
      <c r="BH553" s="54" t="b">
        <v>0</v>
      </c>
      <c r="BK553" s="54" t="s">
        <v>463</v>
      </c>
      <c r="BL553" s="54" t="s">
        <v>463</v>
      </c>
    </row>
    <row r="554" spans="1:65">
      <c r="B554" s="58" t="s">
        <v>1586</v>
      </c>
      <c r="AD554" s="54">
        <f>ROW()</f>
        <v>554</v>
      </c>
      <c r="BB554" s="54" t="s">
        <v>1587</v>
      </c>
      <c r="BC554" s="54" t="s">
        <v>461</v>
      </c>
      <c r="BD554" s="55" t="b">
        <v>0</v>
      </c>
      <c r="BE554" s="54" t="s">
        <v>923</v>
      </c>
      <c r="BF554" s="54" t="s">
        <v>923</v>
      </c>
      <c r="BG554" s="54" t="b">
        <v>0</v>
      </c>
      <c r="BH554" s="54" t="b">
        <v>0</v>
      </c>
      <c r="BK554" s="54" t="s">
        <v>463</v>
      </c>
      <c r="BL554" s="54" t="s">
        <v>463</v>
      </c>
    </row>
    <row r="555" spans="1:65">
      <c r="AD555" s="54">
        <f>ROW()</f>
        <v>555</v>
      </c>
      <c r="BB555" s="54" t="s">
        <v>1588</v>
      </c>
      <c r="BC555" s="54" t="s">
        <v>348</v>
      </c>
      <c r="BD555" s="55" t="b">
        <v>1</v>
      </c>
      <c r="BE555" s="56" t="str">
        <f t="shared" ref="BE555:BE566" si="73">J155</f>
        <v>0.00</v>
      </c>
      <c r="BF555" s="54" t="str">
        <f t="shared" ref="BF555:BF566" si="74">""&amp;J155</f>
        <v>0.00</v>
      </c>
      <c r="BG555" s="54" t="b">
        <v>0</v>
      </c>
      <c r="BH555" s="54" t="b">
        <v>0</v>
      </c>
      <c r="BK555" s="54" t="e">
        <f t="shared" ref="BK555:BK568" ca="1" si="75">_xlfn.FORMULATEXT(BE555)</f>
        <v>#N/A</v>
      </c>
      <c r="BL555" s="54" t="e">
        <f t="shared" ref="BL555:BL568" ca="1" si="76">_xlfn.FORMULATEXT(BE555)</f>
        <v>#N/A</v>
      </c>
    </row>
    <row r="556" spans="1:65">
      <c r="B556" s="68" t="s">
        <v>1355</v>
      </c>
      <c r="AA556" s="91">
        <v>1</v>
      </c>
      <c r="AB556" s="54">
        <f>IF(AC556="Y",1,2)</f>
        <v>1</v>
      </c>
      <c r="AC556" s="54" t="s">
        <v>542</v>
      </c>
      <c r="AD556" s="54">
        <f>ROW()</f>
        <v>556</v>
      </c>
      <c r="BB556" s="54" t="s">
        <v>1590</v>
      </c>
      <c r="BC556" s="54" t="s">
        <v>348</v>
      </c>
      <c r="BD556" s="55" t="b">
        <v>1</v>
      </c>
      <c r="BE556" s="56" t="str">
        <f t="shared" si="73"/>
        <v>0.00</v>
      </c>
      <c r="BF556" s="54" t="str">
        <f t="shared" si="74"/>
        <v>0.00</v>
      </c>
      <c r="BG556" s="54" t="b">
        <v>0</v>
      </c>
      <c r="BH556" s="54" t="b">
        <v>0</v>
      </c>
      <c r="BK556" s="54" t="e">
        <f t="shared" ca="1" si="75"/>
        <v>#N/A</v>
      </c>
      <c r="BL556" s="54" t="e">
        <f t="shared" ca="1" si="76"/>
        <v>#N/A</v>
      </c>
    </row>
    <row r="557" spans="1:65" hidden="1">
      <c r="A557" s="68" t="s">
        <v>789</v>
      </c>
      <c r="AD557" s="54">
        <f>ROW()</f>
        <v>557</v>
      </c>
      <c r="BB557" s="54" t="s">
        <v>1592</v>
      </c>
      <c r="BC557" s="54" t="s">
        <v>348</v>
      </c>
      <c r="BD557" s="55" t="b">
        <v>1</v>
      </c>
      <c r="BE557" s="56" t="str">
        <f t="shared" si="73"/>
        <v>0.00</v>
      </c>
      <c r="BF557" s="54" t="str">
        <f t="shared" si="74"/>
        <v>0.00</v>
      </c>
      <c r="BG557" s="54" t="b">
        <v>0</v>
      </c>
      <c r="BH557" s="54" t="b">
        <v>0</v>
      </c>
      <c r="BK557" s="54" t="e">
        <f t="shared" ca="1" si="75"/>
        <v>#N/A</v>
      </c>
      <c r="BL557" s="54" t="e">
        <f t="shared" ca="1" si="76"/>
        <v>#N/A</v>
      </c>
    </row>
    <row r="558" spans="1:65" hidden="1">
      <c r="A558" s="68" t="s">
        <v>789</v>
      </c>
      <c r="B558" s="86" t="s">
        <v>1593</v>
      </c>
      <c r="AD558" s="54">
        <f>ROW()</f>
        <v>558</v>
      </c>
      <c r="BB558" s="54" t="s">
        <v>1594</v>
      </c>
      <c r="BC558" s="54" t="s">
        <v>348</v>
      </c>
      <c r="BD558" s="55" t="b">
        <v>1</v>
      </c>
      <c r="BE558" s="56" t="str">
        <f t="shared" si="73"/>
        <v>0.00</v>
      </c>
      <c r="BF558" s="54" t="str">
        <f t="shared" si="74"/>
        <v>0.00</v>
      </c>
      <c r="BG558" s="54" t="b">
        <v>0</v>
      </c>
      <c r="BH558" s="54" t="b">
        <v>0</v>
      </c>
      <c r="BK558" s="54" t="e">
        <f t="shared" ca="1" si="75"/>
        <v>#N/A</v>
      </c>
      <c r="BL558" s="54" t="e">
        <f t="shared" ca="1" si="76"/>
        <v>#N/A</v>
      </c>
    </row>
    <row r="559" spans="1:65" hidden="1">
      <c r="A559" s="68" t="s">
        <v>789</v>
      </c>
      <c r="B559" s="129"/>
      <c r="C559" s="130"/>
      <c r="D559" s="130"/>
      <c r="E559" s="130"/>
      <c r="F559" s="130"/>
      <c r="G559" s="130"/>
      <c r="H559" s="130"/>
      <c r="I559" s="130"/>
      <c r="J559" s="131"/>
      <c r="AD559" s="54">
        <f>ROW()</f>
        <v>559</v>
      </c>
      <c r="BB559" s="54" t="s">
        <v>1595</v>
      </c>
      <c r="BC559" s="54" t="s">
        <v>348</v>
      </c>
      <c r="BD559" s="55" t="b">
        <v>1</v>
      </c>
      <c r="BE559" s="56" t="str">
        <f t="shared" si="73"/>
        <v>0.00</v>
      </c>
      <c r="BF559" s="54" t="str">
        <f t="shared" si="74"/>
        <v>0.00</v>
      </c>
      <c r="BG559" s="54" t="b">
        <v>0</v>
      </c>
      <c r="BH559" s="54" t="b">
        <v>0</v>
      </c>
      <c r="BK559" s="54" t="e">
        <f t="shared" ca="1" si="75"/>
        <v>#N/A</v>
      </c>
      <c r="BL559" s="54" t="e">
        <f t="shared" ca="1" si="76"/>
        <v>#N/A</v>
      </c>
    </row>
    <row r="560" spans="1:65">
      <c r="AD560" s="54">
        <f>ROW()</f>
        <v>560</v>
      </c>
      <c r="BB560" s="54" t="s">
        <v>1596</v>
      </c>
      <c r="BC560" s="54" t="s">
        <v>348</v>
      </c>
      <c r="BD560" s="55" t="b">
        <v>1</v>
      </c>
      <c r="BE560" s="56" t="str">
        <f t="shared" si="73"/>
        <v>0.00</v>
      </c>
      <c r="BF560" s="54" t="str">
        <f t="shared" si="74"/>
        <v>0.00</v>
      </c>
      <c r="BG560" s="54" t="b">
        <v>0</v>
      </c>
      <c r="BH560" s="54" t="b">
        <v>0</v>
      </c>
      <c r="BK560" s="54" t="e">
        <f t="shared" ca="1" si="75"/>
        <v>#N/A</v>
      </c>
      <c r="BL560" s="54" t="e">
        <f t="shared" ca="1" si="76"/>
        <v>#N/A</v>
      </c>
    </row>
    <row r="561" spans="2:64">
      <c r="B561" s="58" t="s">
        <v>1597</v>
      </c>
      <c r="AD561" s="54">
        <f>ROW()</f>
        <v>561</v>
      </c>
      <c r="BB561" s="54" t="s">
        <v>1598</v>
      </c>
      <c r="BC561" s="54" t="s">
        <v>348</v>
      </c>
      <c r="BD561" s="55" t="b">
        <v>1</v>
      </c>
      <c r="BE561" s="56" t="str">
        <f t="shared" si="73"/>
        <v>0.00</v>
      </c>
      <c r="BF561" s="54" t="str">
        <f t="shared" si="74"/>
        <v>0.00</v>
      </c>
      <c r="BG561" s="54" t="b">
        <v>0</v>
      </c>
      <c r="BH561" s="54" t="b">
        <v>0</v>
      </c>
      <c r="BK561" s="54" t="e">
        <f t="shared" ca="1" si="75"/>
        <v>#N/A</v>
      </c>
      <c r="BL561" s="54" t="e">
        <f t="shared" ca="1" si="76"/>
        <v>#N/A</v>
      </c>
    </row>
    <row r="562" spans="2:64">
      <c r="AD562" s="54">
        <f>ROW()</f>
        <v>562</v>
      </c>
      <c r="BB562" s="54" t="s">
        <v>1599</v>
      </c>
      <c r="BC562" s="54" t="s">
        <v>348</v>
      </c>
      <c r="BD562" s="55" t="b">
        <v>1</v>
      </c>
      <c r="BE562" s="56" t="str">
        <f t="shared" si="73"/>
        <v>0.00</v>
      </c>
      <c r="BF562" s="54" t="str">
        <f t="shared" si="74"/>
        <v>0.00</v>
      </c>
      <c r="BG562" s="54" t="b">
        <v>0</v>
      </c>
      <c r="BH562" s="54" t="b">
        <v>0</v>
      </c>
      <c r="BK562" s="54" t="e">
        <f t="shared" ca="1" si="75"/>
        <v>#N/A</v>
      </c>
      <c r="BL562" s="54" t="e">
        <f t="shared" ca="1" si="76"/>
        <v>#N/A</v>
      </c>
    </row>
    <row r="563" spans="2:64">
      <c r="B563" s="68" t="s">
        <v>1359</v>
      </c>
      <c r="L563" s="68"/>
      <c r="AA563" s="87">
        <v>2</v>
      </c>
      <c r="AD563" s="54">
        <f>ROW()</f>
        <v>563</v>
      </c>
      <c r="BB563" s="54" t="s">
        <v>1600</v>
      </c>
      <c r="BC563" s="54" t="s">
        <v>348</v>
      </c>
      <c r="BD563" s="55" t="b">
        <v>1</v>
      </c>
      <c r="BE563" s="56" t="str">
        <f t="shared" si="73"/>
        <v>0.00</v>
      </c>
      <c r="BF563" s="54" t="str">
        <f t="shared" si="74"/>
        <v>0.00</v>
      </c>
      <c r="BG563" s="54" t="b">
        <v>0</v>
      </c>
      <c r="BH563" s="54" t="b">
        <v>0</v>
      </c>
      <c r="BK563" s="54" t="e">
        <f t="shared" ca="1" si="75"/>
        <v>#N/A</v>
      </c>
      <c r="BL563" s="54" t="e">
        <f t="shared" ca="1" si="76"/>
        <v>#N/A</v>
      </c>
    </row>
    <row r="564" spans="2:64">
      <c r="AD564" s="54">
        <f>ROW()</f>
        <v>564</v>
      </c>
      <c r="BB564" s="54" t="s">
        <v>1601</v>
      </c>
      <c r="BC564" s="54" t="s">
        <v>348</v>
      </c>
      <c r="BD564" s="55" t="b">
        <v>1</v>
      </c>
      <c r="BE564" s="56" t="str">
        <f t="shared" si="73"/>
        <v>0.00</v>
      </c>
      <c r="BF564" s="54" t="str">
        <f t="shared" si="74"/>
        <v>0.00</v>
      </c>
      <c r="BG564" s="54" t="b">
        <v>0</v>
      </c>
      <c r="BH564" s="54" t="b">
        <v>0</v>
      </c>
      <c r="BK564" s="54" t="e">
        <f t="shared" ca="1" si="75"/>
        <v>#N/A</v>
      </c>
      <c r="BL564" s="54" t="e">
        <f t="shared" ca="1" si="76"/>
        <v>#N/A</v>
      </c>
    </row>
    <row r="565" spans="2:64">
      <c r="B565" s="68" t="s">
        <v>1602</v>
      </c>
      <c r="N565" s="7"/>
      <c r="O565" s="6"/>
      <c r="P565" s="5"/>
      <c r="AD565" s="54">
        <f>ROW()</f>
        <v>565</v>
      </c>
      <c r="BB565" s="54" t="s">
        <v>1603</v>
      </c>
      <c r="BC565" s="54" t="s">
        <v>348</v>
      </c>
      <c r="BD565" s="55" t="b">
        <v>1</v>
      </c>
      <c r="BE565" s="56" t="str">
        <f t="shared" si="73"/>
        <v>0.00</v>
      </c>
      <c r="BF565" s="54" t="str">
        <f t="shared" si="74"/>
        <v>0.00</v>
      </c>
      <c r="BG565" s="54" t="b">
        <v>0</v>
      </c>
      <c r="BH565" s="54" t="b">
        <v>0</v>
      </c>
      <c r="BK565" s="54" t="e">
        <f t="shared" ca="1" si="75"/>
        <v>#N/A</v>
      </c>
      <c r="BL565" s="54" t="e">
        <f t="shared" ca="1" si="76"/>
        <v>#N/A</v>
      </c>
    </row>
    <row r="566" spans="2:64" ht="14.5" customHeight="1">
      <c r="AD566" s="54">
        <f>ROW()</f>
        <v>566</v>
      </c>
      <c r="BB566" s="54" t="s">
        <v>1604</v>
      </c>
      <c r="BC566" s="54" t="s">
        <v>348</v>
      </c>
      <c r="BD566" s="55" t="b">
        <v>1</v>
      </c>
      <c r="BE566" s="56" t="str">
        <f t="shared" si="73"/>
        <v>0.00</v>
      </c>
      <c r="BF566" s="54" t="str">
        <f t="shared" si="74"/>
        <v>0.00</v>
      </c>
      <c r="BG566" s="54" t="b">
        <v>0</v>
      </c>
      <c r="BH566" s="54" t="b">
        <v>0</v>
      </c>
      <c r="BK566" s="54" t="e">
        <f t="shared" ca="1" si="75"/>
        <v>#N/A</v>
      </c>
      <c r="BL566" s="54" t="e">
        <f t="shared" ca="1" si="76"/>
        <v>#N/A</v>
      </c>
    </row>
    <row r="567" spans="2:64" ht="44" customHeight="1">
      <c r="B567" s="112" t="s">
        <v>1605</v>
      </c>
      <c r="C567" s="112"/>
      <c r="D567" s="112"/>
      <c r="E567" s="112" t="s">
        <v>1606</v>
      </c>
      <c r="F567" s="112"/>
      <c r="G567" s="112"/>
      <c r="H567" s="112" t="s">
        <v>1607</v>
      </c>
      <c r="I567" s="112"/>
      <c r="J567" s="112"/>
      <c r="K567" s="112" t="s">
        <v>1608</v>
      </c>
      <c r="L567" s="112"/>
      <c r="M567" s="112"/>
      <c r="N567" s="112" t="s">
        <v>1609</v>
      </c>
      <c r="O567" s="112"/>
      <c r="P567" s="112"/>
      <c r="Q567" s="112" t="s">
        <v>1610</v>
      </c>
      <c r="R567" s="112"/>
      <c r="S567" s="112"/>
      <c r="AD567" s="54">
        <f>ROW()</f>
        <v>567</v>
      </c>
      <c r="BB567" s="54" t="s">
        <v>1611</v>
      </c>
      <c r="BC567" s="54" t="s">
        <v>348</v>
      </c>
      <c r="BD567" s="55" t="b">
        <v>1</v>
      </c>
      <c r="BE567" s="56" t="str">
        <f>J168</f>
        <v>0.00</v>
      </c>
      <c r="BF567" s="54" t="str">
        <f>""&amp;J168</f>
        <v>0.00</v>
      </c>
      <c r="BG567" s="54" t="b">
        <v>0</v>
      </c>
      <c r="BH567" s="54" t="b">
        <v>0</v>
      </c>
      <c r="BK567" s="54" t="e">
        <f t="shared" ca="1" si="75"/>
        <v>#N/A</v>
      </c>
      <c r="BL567" s="54" t="e">
        <f t="shared" ca="1" si="76"/>
        <v>#N/A</v>
      </c>
    </row>
    <row r="568" spans="2:64">
      <c r="B568" s="4"/>
      <c r="C568" s="3"/>
      <c r="D568" s="2"/>
      <c r="E568" s="4"/>
      <c r="F568" s="3"/>
      <c r="G568" s="2"/>
      <c r="H568" s="4"/>
      <c r="I568" s="3"/>
      <c r="J568" s="2"/>
      <c r="K568" s="4"/>
      <c r="L568" s="3"/>
      <c r="M568" s="2"/>
      <c r="N568" s="4"/>
      <c r="O568" s="3"/>
      <c r="P568" s="2"/>
      <c r="Q568" s="4"/>
      <c r="R568" s="3"/>
      <c r="S568" s="2"/>
      <c r="AD568" s="54">
        <f>ROW()</f>
        <v>568</v>
      </c>
      <c r="BB568" s="54" t="s">
        <v>1613</v>
      </c>
      <c r="BC568" s="54" t="s">
        <v>348</v>
      </c>
      <c r="BD568" s="55" t="b">
        <v>1</v>
      </c>
      <c r="BE568" s="56" t="str">
        <f>J169</f>
        <v>0.00</v>
      </c>
      <c r="BF568" s="54" t="str">
        <f>""&amp;J169</f>
        <v>0.00</v>
      </c>
      <c r="BG568" s="54" t="b">
        <v>0</v>
      </c>
      <c r="BH568" s="54" t="b">
        <v>0</v>
      </c>
      <c r="BK568" s="54" t="e">
        <f t="shared" ca="1" si="75"/>
        <v>#N/A</v>
      </c>
      <c r="BL568" s="54" t="e">
        <f t="shared" ca="1" si="76"/>
        <v>#N/A</v>
      </c>
    </row>
    <row r="569" spans="2:64">
      <c r="B569" s="4"/>
      <c r="C569" s="3"/>
      <c r="D569" s="2"/>
      <c r="E569" s="4"/>
      <c r="F569" s="3"/>
      <c r="G569" s="2"/>
      <c r="H569" s="4"/>
      <c r="I569" s="3"/>
      <c r="J569" s="2"/>
      <c r="K569" s="4"/>
      <c r="L569" s="3"/>
      <c r="M569" s="2"/>
      <c r="N569" s="4"/>
      <c r="O569" s="3"/>
      <c r="P569" s="2"/>
      <c r="Q569" s="4"/>
      <c r="R569" s="3"/>
      <c r="S569" s="2"/>
      <c r="BD569" s="55"/>
      <c r="BE569" s="56"/>
    </row>
    <row r="570" spans="2:64">
      <c r="B570" s="4"/>
      <c r="C570" s="3"/>
      <c r="D570" s="2"/>
      <c r="E570" s="4"/>
      <c r="F570" s="3"/>
      <c r="G570" s="2"/>
      <c r="H570" s="4"/>
      <c r="I570" s="3"/>
      <c r="J570" s="2"/>
      <c r="K570" s="4"/>
      <c r="L570" s="3"/>
      <c r="M570" s="2"/>
      <c r="N570" s="4"/>
      <c r="O570" s="3"/>
      <c r="P570" s="2"/>
      <c r="Q570" s="4"/>
      <c r="R570" s="3"/>
      <c r="S570" s="2"/>
      <c r="BD570" s="55"/>
      <c r="BE570" s="56"/>
    </row>
    <row r="571" spans="2:64">
      <c r="B571" s="4"/>
      <c r="C571" s="3"/>
      <c r="D571" s="2"/>
      <c r="E571" s="4"/>
      <c r="F571" s="3"/>
      <c r="G571" s="2"/>
      <c r="H571" s="4"/>
      <c r="I571" s="3"/>
      <c r="J571" s="2"/>
      <c r="K571" s="4"/>
      <c r="L571" s="3"/>
      <c r="M571" s="2"/>
      <c r="N571" s="4"/>
      <c r="O571" s="3"/>
      <c r="P571" s="2"/>
      <c r="Q571" s="4"/>
      <c r="R571" s="3"/>
      <c r="S571" s="2"/>
      <c r="BD571" s="55"/>
      <c r="BE571" s="56"/>
    </row>
    <row r="572" spans="2:64">
      <c r="B572" s="4"/>
      <c r="C572" s="3"/>
      <c r="D572" s="2"/>
      <c r="E572" s="4"/>
      <c r="F572" s="3"/>
      <c r="G572" s="2"/>
      <c r="H572" s="4"/>
      <c r="I572" s="3"/>
      <c r="J572" s="2"/>
      <c r="K572" s="4"/>
      <c r="L572" s="3"/>
      <c r="M572" s="2"/>
      <c r="N572" s="4"/>
      <c r="O572" s="3"/>
      <c r="P572" s="2"/>
      <c r="Q572" s="4"/>
      <c r="R572" s="3"/>
      <c r="S572" s="2"/>
      <c r="BD572" s="55"/>
      <c r="BE572" s="56"/>
    </row>
    <row r="573" spans="2:64">
      <c r="B573" s="4"/>
      <c r="C573" s="3"/>
      <c r="D573" s="2"/>
      <c r="E573" s="4"/>
      <c r="F573" s="3"/>
      <c r="G573" s="2"/>
      <c r="H573" s="4"/>
      <c r="I573" s="3"/>
      <c r="J573" s="2"/>
      <c r="K573" s="4"/>
      <c r="L573" s="3"/>
      <c r="M573" s="2"/>
      <c r="N573" s="4"/>
      <c r="O573" s="3"/>
      <c r="P573" s="2"/>
      <c r="Q573" s="4"/>
      <c r="R573" s="3"/>
      <c r="S573" s="2"/>
      <c r="BD573" s="55"/>
      <c r="BE573" s="56"/>
    </row>
    <row r="574" spans="2:64">
      <c r="B574" s="4"/>
      <c r="C574" s="3"/>
      <c r="D574" s="2"/>
      <c r="E574" s="4"/>
      <c r="F574" s="3"/>
      <c r="G574" s="2"/>
      <c r="H574" s="4"/>
      <c r="I574" s="3"/>
      <c r="J574" s="2"/>
      <c r="K574" s="4"/>
      <c r="L574" s="3"/>
      <c r="M574" s="2"/>
      <c r="N574" s="4"/>
      <c r="O574" s="3"/>
      <c r="P574" s="2"/>
      <c r="Q574" s="4"/>
      <c r="R574" s="3"/>
      <c r="S574" s="2"/>
      <c r="BD574" s="55"/>
      <c r="BE574" s="56"/>
    </row>
    <row r="575" spans="2:64">
      <c r="B575" s="4"/>
      <c r="C575" s="3"/>
      <c r="D575" s="2"/>
      <c r="E575" s="4"/>
      <c r="F575" s="3"/>
      <c r="G575" s="2"/>
      <c r="H575" s="4"/>
      <c r="I575" s="3"/>
      <c r="J575" s="2"/>
      <c r="K575" s="4"/>
      <c r="L575" s="3"/>
      <c r="M575" s="2"/>
      <c r="N575" s="4"/>
      <c r="O575" s="3"/>
      <c r="P575" s="2"/>
      <c r="Q575" s="4"/>
      <c r="R575" s="3"/>
      <c r="S575" s="2"/>
      <c r="BD575" s="55"/>
      <c r="BE575" s="56"/>
    </row>
    <row r="576" spans="2:64">
      <c r="B576" s="4"/>
      <c r="C576" s="3"/>
      <c r="D576" s="2"/>
      <c r="E576" s="4"/>
      <c r="F576" s="3"/>
      <c r="G576" s="2"/>
      <c r="H576" s="4"/>
      <c r="I576" s="3"/>
      <c r="J576" s="2"/>
      <c r="K576" s="4"/>
      <c r="L576" s="3"/>
      <c r="M576" s="2"/>
      <c r="N576" s="4"/>
      <c r="O576" s="3"/>
      <c r="P576" s="2"/>
      <c r="Q576" s="4"/>
      <c r="R576" s="3"/>
      <c r="S576" s="2"/>
      <c r="BD576" s="55"/>
      <c r="BE576" s="56"/>
    </row>
    <row r="577" spans="2:64">
      <c r="B577" s="4"/>
      <c r="C577" s="3"/>
      <c r="D577" s="2"/>
      <c r="E577" s="4"/>
      <c r="F577" s="3"/>
      <c r="G577" s="2"/>
      <c r="H577" s="4"/>
      <c r="I577" s="3"/>
      <c r="J577" s="2"/>
      <c r="K577" s="4"/>
      <c r="L577" s="3"/>
      <c r="M577" s="2"/>
      <c r="N577" s="4"/>
      <c r="O577" s="3"/>
      <c r="P577" s="2"/>
      <c r="Q577" s="4"/>
      <c r="R577" s="3"/>
      <c r="S577" s="2"/>
      <c r="BD577" s="55"/>
      <c r="BE577" s="56"/>
    </row>
    <row r="578" spans="2:64">
      <c r="B578" s="4"/>
      <c r="C578" s="3"/>
      <c r="D578" s="2"/>
      <c r="E578" s="4"/>
      <c r="F578" s="3"/>
      <c r="G578" s="2"/>
      <c r="H578" s="4"/>
      <c r="I578" s="3"/>
      <c r="J578" s="2"/>
      <c r="K578" s="4"/>
      <c r="L578" s="3"/>
      <c r="M578" s="2"/>
      <c r="N578" s="4"/>
      <c r="O578" s="3"/>
      <c r="P578" s="2"/>
      <c r="Q578" s="4"/>
      <c r="R578" s="3"/>
      <c r="S578" s="2"/>
      <c r="BD578" s="55"/>
      <c r="BE578" s="56"/>
    </row>
    <row r="579" spans="2:64">
      <c r="B579" s="4"/>
      <c r="C579" s="3"/>
      <c r="D579" s="2"/>
      <c r="E579" s="4"/>
      <c r="F579" s="3"/>
      <c r="G579" s="2"/>
      <c r="H579" s="4"/>
      <c r="I579" s="3"/>
      <c r="J579" s="2"/>
      <c r="K579" s="4"/>
      <c r="L579" s="3"/>
      <c r="M579" s="2"/>
      <c r="N579" s="4"/>
      <c r="O579" s="3"/>
      <c r="P579" s="2"/>
      <c r="Q579" s="4"/>
      <c r="R579" s="3"/>
      <c r="S579" s="2"/>
      <c r="BD579" s="55"/>
      <c r="BE579" s="56"/>
    </row>
    <row r="580" spans="2:64">
      <c r="B580" s="4"/>
      <c r="C580" s="3"/>
      <c r="D580" s="2"/>
      <c r="E580" s="4"/>
      <c r="F580" s="3"/>
      <c r="G580" s="2"/>
      <c r="H580" s="4"/>
      <c r="I580" s="3"/>
      <c r="J580" s="2"/>
      <c r="K580" s="4"/>
      <c r="L580" s="3"/>
      <c r="M580" s="2"/>
      <c r="N580" s="4"/>
      <c r="O580" s="3"/>
      <c r="P580" s="2"/>
      <c r="Q580" s="4"/>
      <c r="R580" s="3"/>
      <c r="S580" s="2"/>
      <c r="BD580" s="55"/>
      <c r="BE580" s="56"/>
    </row>
    <row r="581" spans="2:64">
      <c r="B581" s="4"/>
      <c r="C581" s="3"/>
      <c r="D581" s="2"/>
      <c r="E581" s="4"/>
      <c r="F581" s="3"/>
      <c r="G581" s="2"/>
      <c r="H581" s="4"/>
      <c r="I581" s="3"/>
      <c r="J581" s="2"/>
      <c r="K581" s="4"/>
      <c r="L581" s="3"/>
      <c r="M581" s="2"/>
      <c r="N581" s="4"/>
      <c r="O581" s="3"/>
      <c r="P581" s="2"/>
      <c r="Q581" s="4"/>
      <c r="R581" s="3"/>
      <c r="S581" s="2"/>
      <c r="BD581" s="55"/>
      <c r="BE581" s="56"/>
    </row>
    <row r="582" spans="2:64">
      <c r="B582" s="4"/>
      <c r="C582" s="3"/>
      <c r="D582" s="2"/>
      <c r="E582" s="4"/>
      <c r="F582" s="3"/>
      <c r="G582" s="2"/>
      <c r="H582" s="4"/>
      <c r="I582" s="3"/>
      <c r="J582" s="2"/>
      <c r="K582" s="4"/>
      <c r="L582" s="3"/>
      <c r="M582" s="2"/>
      <c r="N582" s="4"/>
      <c r="O582" s="3"/>
      <c r="P582" s="2"/>
      <c r="Q582" s="4"/>
      <c r="R582" s="3"/>
      <c r="S582" s="2"/>
      <c r="BD582" s="55"/>
      <c r="BE582" s="56"/>
    </row>
    <row r="583" spans="2:64">
      <c r="AD583" s="54">
        <f>ROW()</f>
        <v>583</v>
      </c>
      <c r="BB583" s="54" t="s">
        <v>1614</v>
      </c>
      <c r="BC583" s="54" t="s">
        <v>348</v>
      </c>
      <c r="BD583" s="55" t="b">
        <v>1</v>
      </c>
      <c r="BE583" s="56" t="str">
        <f>J170</f>
        <v>0.00</v>
      </c>
      <c r="BF583" s="54" t="str">
        <f>""&amp;J170</f>
        <v>0.00</v>
      </c>
      <c r="BG583" s="54" t="b">
        <v>0</v>
      </c>
      <c r="BH583" s="54" t="b">
        <v>0</v>
      </c>
      <c r="BK583" s="54" t="e">
        <f ca="1">_xlfn.FORMULATEXT(BE583)</f>
        <v>#N/A</v>
      </c>
      <c r="BL583" s="54" t="e">
        <f ca="1">_xlfn.FORMULATEXT(BE583)</f>
        <v>#N/A</v>
      </c>
    </row>
    <row r="584" spans="2:64">
      <c r="B584" s="68" t="s">
        <v>1363</v>
      </c>
      <c r="AA584" s="87">
        <v>2</v>
      </c>
      <c r="AD584" s="54">
        <f>ROW()</f>
        <v>584</v>
      </c>
      <c r="BB584" s="54" t="s">
        <v>1615</v>
      </c>
      <c r="BC584" s="54" t="s">
        <v>348</v>
      </c>
      <c r="BD584" s="55" t="b">
        <v>1</v>
      </c>
      <c r="BE584" s="56" t="str">
        <f>J171</f>
        <v>0.00</v>
      </c>
      <c r="BF584" s="54" t="str">
        <f>""&amp;J171</f>
        <v>0.00</v>
      </c>
      <c r="BG584" s="54" t="b">
        <v>0</v>
      </c>
      <c r="BH584" s="54" t="b">
        <v>0</v>
      </c>
      <c r="BK584" s="54" t="e">
        <f ca="1">_xlfn.FORMULATEXT(BE584)</f>
        <v>#N/A</v>
      </c>
      <c r="BL584" s="54" t="e">
        <f ca="1">_xlfn.FORMULATEXT(BE584)</f>
        <v>#N/A</v>
      </c>
    </row>
    <row r="585" spans="2:64">
      <c r="AD585" s="54">
        <f>ROW()</f>
        <v>585</v>
      </c>
      <c r="BB585" s="54" t="s">
        <v>1616</v>
      </c>
      <c r="BC585" s="54" t="s">
        <v>348</v>
      </c>
      <c r="BD585" s="55" t="b">
        <v>1</v>
      </c>
      <c r="BE585" s="56" t="str">
        <f>J172</f>
        <v>0.00</v>
      </c>
      <c r="BF585" s="54" t="str">
        <f>""&amp;J172</f>
        <v>0.00</v>
      </c>
      <c r="BG585" s="54" t="b">
        <v>0</v>
      </c>
      <c r="BH585" s="54" t="b">
        <v>0</v>
      </c>
      <c r="BK585" s="54" t="e">
        <f ca="1">_xlfn.FORMULATEXT(BE585)</f>
        <v>#N/A</v>
      </c>
      <c r="BL585" s="54" t="e">
        <f ca="1">_xlfn.FORMULATEXT(BE585)</f>
        <v>#N/A</v>
      </c>
    </row>
    <row r="586" spans="2:64" ht="15" customHeight="1">
      <c r="B586" s="68" t="s">
        <v>1617</v>
      </c>
      <c r="N586" s="7"/>
      <c r="O586" s="6"/>
      <c r="P586" s="5"/>
      <c r="AD586" s="54">
        <f>ROW()</f>
        <v>586</v>
      </c>
      <c r="BB586" s="73" t="s">
        <v>1618</v>
      </c>
      <c r="BC586" s="54" t="s">
        <v>348</v>
      </c>
      <c r="BD586" s="55" t="b">
        <v>1</v>
      </c>
      <c r="BE586" s="56" t="str">
        <f>J174</f>
        <v>0.00</v>
      </c>
      <c r="BF586" s="54" t="str">
        <f>""&amp;J174</f>
        <v>0.00</v>
      </c>
      <c r="BG586" s="54" t="b">
        <v>0</v>
      </c>
      <c r="BH586" s="54" t="b">
        <v>0</v>
      </c>
      <c r="BK586" s="54" t="e">
        <f ca="1">_xlfn.FORMULATEXT(BE586)</f>
        <v>#N/A</v>
      </c>
      <c r="BL586" s="54" t="e">
        <f ca="1">_xlfn.FORMULATEXT(BE586)</f>
        <v>#N/A</v>
      </c>
    </row>
    <row r="587" spans="2:64" ht="14" customHeight="1">
      <c r="AD587" s="54">
        <f>ROW()</f>
        <v>587</v>
      </c>
      <c r="BB587" s="73" t="s">
        <v>1619</v>
      </c>
      <c r="BC587" s="54" t="s">
        <v>461</v>
      </c>
      <c r="BD587" s="55" t="b">
        <v>0</v>
      </c>
      <c r="BE587" s="54" t="s">
        <v>684</v>
      </c>
      <c r="BF587" s="54" t="s">
        <v>684</v>
      </c>
      <c r="BG587" s="54" t="b">
        <v>0</v>
      </c>
      <c r="BH587" s="54" t="b">
        <v>0</v>
      </c>
      <c r="BK587" s="54" t="s">
        <v>463</v>
      </c>
      <c r="BL587" s="54" t="s">
        <v>463</v>
      </c>
    </row>
    <row r="588" spans="2:64" ht="43.5" customHeight="1">
      <c r="B588" s="112" t="s">
        <v>1605</v>
      </c>
      <c r="C588" s="112"/>
      <c r="D588" s="112"/>
      <c r="E588" s="112" t="s">
        <v>1606</v>
      </c>
      <c r="F588" s="112"/>
      <c r="G588" s="112"/>
      <c r="H588" s="112" t="s">
        <v>1607</v>
      </c>
      <c r="I588" s="112"/>
      <c r="J588" s="112"/>
      <c r="K588" s="112" t="s">
        <v>1620</v>
      </c>
      <c r="L588" s="112"/>
      <c r="M588" s="112"/>
      <c r="N588" s="112" t="s">
        <v>1621</v>
      </c>
      <c r="O588" s="112"/>
      <c r="P588" s="112"/>
      <c r="Q588" s="112" t="s">
        <v>1622</v>
      </c>
      <c r="R588" s="112"/>
      <c r="S588" s="112"/>
      <c r="AD588" s="54">
        <f>ROW()</f>
        <v>588</v>
      </c>
      <c r="BB588" s="54" t="s">
        <v>1623</v>
      </c>
      <c r="BC588" s="54" t="s">
        <v>461</v>
      </c>
      <c r="BD588" s="55" t="b">
        <v>0</v>
      </c>
      <c r="BE588" s="54" t="s">
        <v>919</v>
      </c>
      <c r="BF588" s="54" t="s">
        <v>919</v>
      </c>
      <c r="BG588" s="54" t="b">
        <v>0</v>
      </c>
      <c r="BH588" s="54" t="b">
        <v>0</v>
      </c>
      <c r="BK588" s="54" t="s">
        <v>463</v>
      </c>
      <c r="BL588" s="54" t="s">
        <v>463</v>
      </c>
    </row>
    <row r="589" spans="2:64">
      <c r="B589" s="4"/>
      <c r="C589" s="3"/>
      <c r="D589" s="2"/>
      <c r="E589" s="4"/>
      <c r="F589" s="3"/>
      <c r="G589" s="2"/>
      <c r="H589" s="4"/>
      <c r="I589" s="3"/>
      <c r="J589" s="2"/>
      <c r="K589" s="4"/>
      <c r="L589" s="3"/>
      <c r="M589" s="2"/>
      <c r="N589" s="4"/>
      <c r="O589" s="3"/>
      <c r="P589" s="2"/>
      <c r="Q589" s="7"/>
      <c r="R589" s="6"/>
      <c r="S589" s="5"/>
      <c r="AD589" s="54">
        <f>ROW()</f>
        <v>589</v>
      </c>
      <c r="BB589" s="54" t="s">
        <v>1625</v>
      </c>
      <c r="BC589" s="54" t="s">
        <v>348</v>
      </c>
      <c r="BD589" s="55" t="b">
        <v>1</v>
      </c>
      <c r="BE589" s="56">
        <f>L155</f>
        <v>0</v>
      </c>
      <c r="BF589" s="54" t="str">
        <f>""&amp;L155</f>
        <v/>
      </c>
      <c r="BG589" s="54" t="b">
        <v>1</v>
      </c>
      <c r="BH589" s="54" t="b">
        <v>1</v>
      </c>
      <c r="BK589" s="54" t="e">
        <f ca="1">_xlfn.FORMULATEXT(BE589)</f>
        <v>#N/A</v>
      </c>
      <c r="BL589" s="54" t="e">
        <f ca="1">_xlfn.FORMULATEXT(BE589)</f>
        <v>#N/A</v>
      </c>
    </row>
    <row r="590" spans="2:64">
      <c r="B590" s="4"/>
      <c r="C590" s="3"/>
      <c r="D590" s="2"/>
      <c r="E590" s="4"/>
      <c r="F590" s="3"/>
      <c r="G590" s="2"/>
      <c r="H590" s="4"/>
      <c r="I590" s="3"/>
      <c r="J590" s="2"/>
      <c r="K590" s="4"/>
      <c r="L590" s="3"/>
      <c r="M590" s="2"/>
      <c r="N590" s="4"/>
      <c r="O590" s="3"/>
      <c r="P590" s="2"/>
      <c r="Q590" s="7"/>
      <c r="R590" s="6"/>
      <c r="S590" s="5"/>
      <c r="BD590" s="55"/>
      <c r="BE590" s="56"/>
    </row>
    <row r="591" spans="2:64">
      <c r="B591" s="4"/>
      <c r="C591" s="3"/>
      <c r="D591" s="2"/>
      <c r="E591" s="4"/>
      <c r="F591" s="3"/>
      <c r="G591" s="2"/>
      <c r="H591" s="4"/>
      <c r="I591" s="3"/>
      <c r="J591" s="2"/>
      <c r="K591" s="4"/>
      <c r="L591" s="3"/>
      <c r="M591" s="2"/>
      <c r="N591" s="4"/>
      <c r="O591" s="3"/>
      <c r="P591" s="2"/>
      <c r="Q591" s="7"/>
      <c r="R591" s="6"/>
      <c r="S591" s="5"/>
      <c r="BD591" s="55"/>
      <c r="BE591" s="56"/>
    </row>
    <row r="592" spans="2:64">
      <c r="B592" s="4"/>
      <c r="C592" s="3"/>
      <c r="D592" s="2"/>
      <c r="E592" s="4"/>
      <c r="F592" s="3"/>
      <c r="G592" s="2"/>
      <c r="H592" s="4"/>
      <c r="I592" s="3"/>
      <c r="J592" s="2"/>
      <c r="K592" s="4"/>
      <c r="L592" s="3"/>
      <c r="M592" s="2"/>
      <c r="N592" s="4"/>
      <c r="O592" s="3"/>
      <c r="P592" s="2"/>
      <c r="Q592" s="7"/>
      <c r="R592" s="6"/>
      <c r="S592" s="5"/>
      <c r="BD592" s="55"/>
      <c r="BE592" s="56"/>
    </row>
    <row r="593" spans="1:64">
      <c r="B593" s="4"/>
      <c r="C593" s="3"/>
      <c r="D593" s="2"/>
      <c r="E593" s="4"/>
      <c r="F593" s="3"/>
      <c r="G593" s="2"/>
      <c r="H593" s="4"/>
      <c r="I593" s="3"/>
      <c r="J593" s="2"/>
      <c r="K593" s="4"/>
      <c r="L593" s="3"/>
      <c r="M593" s="2"/>
      <c r="N593" s="4"/>
      <c r="O593" s="3"/>
      <c r="P593" s="2"/>
      <c r="Q593" s="7"/>
      <c r="R593" s="6"/>
      <c r="S593" s="5"/>
      <c r="BD593" s="55"/>
      <c r="BE593" s="56"/>
    </row>
    <row r="594" spans="1:64">
      <c r="B594" s="4"/>
      <c r="C594" s="3"/>
      <c r="D594" s="2"/>
      <c r="E594" s="4"/>
      <c r="F594" s="3"/>
      <c r="G594" s="2"/>
      <c r="H594" s="4"/>
      <c r="I594" s="3"/>
      <c r="J594" s="2"/>
      <c r="K594" s="4"/>
      <c r="L594" s="3"/>
      <c r="M594" s="2"/>
      <c r="N594" s="4"/>
      <c r="O594" s="3"/>
      <c r="P594" s="2"/>
      <c r="Q594" s="7"/>
      <c r="R594" s="6"/>
      <c r="S594" s="5"/>
      <c r="BD594" s="55"/>
      <c r="BE594" s="56"/>
    </row>
    <row r="595" spans="1:64">
      <c r="B595" s="4"/>
      <c r="C595" s="3"/>
      <c r="D595" s="2"/>
      <c r="E595" s="4"/>
      <c r="F595" s="3"/>
      <c r="G595" s="2"/>
      <c r="H595" s="4"/>
      <c r="I595" s="3"/>
      <c r="J595" s="2"/>
      <c r="K595" s="4"/>
      <c r="L595" s="3"/>
      <c r="M595" s="2"/>
      <c r="N595" s="4"/>
      <c r="O595" s="3"/>
      <c r="P595" s="2"/>
      <c r="Q595" s="7"/>
      <c r="R595" s="6"/>
      <c r="S595" s="5"/>
      <c r="BD595" s="55"/>
      <c r="BE595" s="56"/>
    </row>
    <row r="596" spans="1:64">
      <c r="B596" s="4"/>
      <c r="C596" s="3"/>
      <c r="D596" s="2"/>
      <c r="E596" s="4"/>
      <c r="F596" s="3"/>
      <c r="G596" s="2"/>
      <c r="H596" s="4"/>
      <c r="I596" s="3"/>
      <c r="J596" s="2"/>
      <c r="K596" s="4"/>
      <c r="L596" s="3"/>
      <c r="M596" s="2"/>
      <c r="N596" s="4"/>
      <c r="O596" s="3"/>
      <c r="P596" s="2"/>
      <c r="Q596" s="7"/>
      <c r="R596" s="6"/>
      <c r="S596" s="5"/>
      <c r="BD596" s="55"/>
      <c r="BE596" s="56"/>
    </row>
    <row r="597" spans="1:64">
      <c r="B597" s="4"/>
      <c r="C597" s="3"/>
      <c r="D597" s="2"/>
      <c r="E597" s="4"/>
      <c r="F597" s="3"/>
      <c r="G597" s="2"/>
      <c r="H597" s="4"/>
      <c r="I597" s="3"/>
      <c r="J597" s="2"/>
      <c r="K597" s="4"/>
      <c r="L597" s="3"/>
      <c r="M597" s="2"/>
      <c r="N597" s="4"/>
      <c r="O597" s="3"/>
      <c r="P597" s="2"/>
      <c r="Q597" s="7"/>
      <c r="R597" s="6"/>
      <c r="S597" s="5"/>
      <c r="BD597" s="55"/>
      <c r="BE597" s="56"/>
    </row>
    <row r="598" spans="1:64">
      <c r="B598" s="4"/>
      <c r="C598" s="3"/>
      <c r="D598" s="2"/>
      <c r="E598" s="4"/>
      <c r="F598" s="3"/>
      <c r="G598" s="2"/>
      <c r="H598" s="4"/>
      <c r="I598" s="3"/>
      <c r="J598" s="2"/>
      <c r="K598" s="4"/>
      <c r="L598" s="3"/>
      <c r="M598" s="2"/>
      <c r="N598" s="4"/>
      <c r="O598" s="3"/>
      <c r="P598" s="2"/>
      <c r="Q598" s="7"/>
      <c r="R598" s="6"/>
      <c r="S598" s="5"/>
      <c r="BD598" s="55"/>
      <c r="BE598" s="56"/>
    </row>
    <row r="599" spans="1:64">
      <c r="B599" s="4"/>
      <c r="C599" s="3"/>
      <c r="D599" s="2"/>
      <c r="E599" s="4"/>
      <c r="F599" s="3"/>
      <c r="G599" s="2"/>
      <c r="H599" s="4"/>
      <c r="I599" s="3"/>
      <c r="J599" s="2"/>
      <c r="K599" s="4"/>
      <c r="L599" s="3"/>
      <c r="M599" s="2"/>
      <c r="N599" s="4"/>
      <c r="O599" s="3"/>
      <c r="P599" s="2"/>
      <c r="Q599" s="7"/>
      <c r="R599" s="6"/>
      <c r="S599" s="5"/>
      <c r="BD599" s="55"/>
      <c r="BE599" s="56"/>
    </row>
    <row r="600" spans="1:64">
      <c r="B600" s="4"/>
      <c r="C600" s="3"/>
      <c r="D600" s="2"/>
      <c r="E600" s="4"/>
      <c r="F600" s="3"/>
      <c r="G600" s="2"/>
      <c r="H600" s="4"/>
      <c r="I600" s="3"/>
      <c r="J600" s="2"/>
      <c r="K600" s="4"/>
      <c r="L600" s="3"/>
      <c r="M600" s="2"/>
      <c r="N600" s="4"/>
      <c r="O600" s="3"/>
      <c r="P600" s="2"/>
      <c r="Q600" s="7"/>
      <c r="R600" s="6"/>
      <c r="S600" s="5"/>
      <c r="BD600" s="55"/>
      <c r="BE600" s="56"/>
    </row>
    <row r="601" spans="1:64">
      <c r="B601" s="4"/>
      <c r="C601" s="3"/>
      <c r="D601" s="2"/>
      <c r="E601" s="4"/>
      <c r="F601" s="3"/>
      <c r="G601" s="2"/>
      <c r="H601" s="4"/>
      <c r="I601" s="3"/>
      <c r="J601" s="2"/>
      <c r="K601" s="4"/>
      <c r="L601" s="3"/>
      <c r="M601" s="2"/>
      <c r="N601" s="4"/>
      <c r="O601" s="3"/>
      <c r="P601" s="2"/>
      <c r="Q601" s="7"/>
      <c r="R601" s="6"/>
      <c r="S601" s="5"/>
      <c r="BD601" s="55"/>
      <c r="BE601" s="56"/>
    </row>
    <row r="602" spans="1:64">
      <c r="B602" s="4"/>
      <c r="C602" s="3"/>
      <c r="D602" s="2"/>
      <c r="E602" s="4"/>
      <c r="F602" s="3"/>
      <c r="G602" s="2"/>
      <c r="H602" s="4"/>
      <c r="I602" s="3"/>
      <c r="J602" s="2"/>
      <c r="K602" s="4"/>
      <c r="L602" s="3"/>
      <c r="M602" s="2"/>
      <c r="N602" s="4"/>
      <c r="O602" s="3"/>
      <c r="P602" s="2"/>
      <c r="Q602" s="7"/>
      <c r="R602" s="6"/>
      <c r="S602" s="5"/>
      <c r="BD602" s="55"/>
      <c r="BE602" s="56"/>
    </row>
    <row r="603" spans="1:64">
      <c r="B603" s="4"/>
      <c r="C603" s="3"/>
      <c r="D603" s="2"/>
      <c r="E603" s="4"/>
      <c r="F603" s="3"/>
      <c r="G603" s="2"/>
      <c r="H603" s="4"/>
      <c r="I603" s="3"/>
      <c r="J603" s="2"/>
      <c r="K603" s="4"/>
      <c r="L603" s="3"/>
      <c r="M603" s="2"/>
      <c r="N603" s="4"/>
      <c r="O603" s="3"/>
      <c r="P603" s="2"/>
      <c r="Q603" s="7"/>
      <c r="R603" s="6"/>
      <c r="S603" s="5"/>
      <c r="BD603" s="55"/>
      <c r="BE603" s="56"/>
    </row>
    <row r="604" spans="1:64">
      <c r="AD604" s="54">
        <f>ROW()</f>
        <v>604</v>
      </c>
      <c r="BB604" s="54" t="s">
        <v>1626</v>
      </c>
      <c r="BC604" s="54" t="s">
        <v>348</v>
      </c>
      <c r="BD604" s="55" t="b">
        <v>1</v>
      </c>
      <c r="BE604" s="56" t="str">
        <f t="shared" ref="BE604:BE614" si="77">L156</f>
        <v>0.00</v>
      </c>
      <c r="BF604" s="54" t="str">
        <f t="shared" ref="BF604:BF614" si="78">""&amp;L156</f>
        <v>0.00</v>
      </c>
      <c r="BG604" s="54" t="b">
        <v>0</v>
      </c>
      <c r="BH604" s="54" t="b">
        <v>0</v>
      </c>
      <c r="BK604" s="54" t="e">
        <f t="shared" ref="BK604:BK620" ca="1" si="79">_xlfn.FORMULATEXT(BE604)</f>
        <v>#N/A</v>
      </c>
      <c r="BL604" s="54" t="e">
        <f t="shared" ref="BL604:BL620" ca="1" si="80">_xlfn.FORMULATEXT(BE604)</f>
        <v>#N/A</v>
      </c>
    </row>
    <row r="605" spans="1:64">
      <c r="A605" s="68" t="s">
        <v>789</v>
      </c>
      <c r="B605" s="66" t="s">
        <v>1627</v>
      </c>
      <c r="AD605" s="54">
        <f>ROW()</f>
        <v>605</v>
      </c>
      <c r="BB605" s="54" t="s">
        <v>1628</v>
      </c>
      <c r="BC605" s="54" t="s">
        <v>348</v>
      </c>
      <c r="BD605" s="55" t="b">
        <v>1</v>
      </c>
      <c r="BE605" s="56">
        <f t="shared" si="77"/>
        <v>0</v>
      </c>
      <c r="BF605" s="54" t="str">
        <f t="shared" si="78"/>
        <v/>
      </c>
      <c r="BG605" s="54" t="b">
        <v>1</v>
      </c>
      <c r="BH605" s="54" t="b">
        <v>1</v>
      </c>
      <c r="BK605" s="54" t="e">
        <f t="shared" ca="1" si="79"/>
        <v>#N/A</v>
      </c>
      <c r="BL605" s="54" t="e">
        <f t="shared" ca="1" si="80"/>
        <v>#N/A</v>
      </c>
    </row>
    <row r="606" spans="1:64">
      <c r="A606" s="68" t="s">
        <v>789</v>
      </c>
      <c r="AD606" s="54">
        <f>ROW()</f>
        <v>606</v>
      </c>
      <c r="BB606" s="54" t="s">
        <v>1629</v>
      </c>
      <c r="BC606" s="54" t="s">
        <v>348</v>
      </c>
      <c r="BD606" s="55" t="b">
        <v>1</v>
      </c>
      <c r="BE606" s="56">
        <f t="shared" si="77"/>
        <v>0</v>
      </c>
      <c r="BF606" s="54" t="str">
        <f t="shared" si="78"/>
        <v/>
      </c>
      <c r="BG606" s="54" t="b">
        <v>1</v>
      </c>
      <c r="BH606" s="54" t="b">
        <v>1</v>
      </c>
      <c r="BK606" s="54" t="e">
        <f t="shared" ca="1" si="79"/>
        <v>#N/A</v>
      </c>
      <c r="BL606" s="54" t="e">
        <f t="shared" ca="1" si="80"/>
        <v>#N/A</v>
      </c>
    </row>
    <row r="607" spans="1:64">
      <c r="A607" s="68" t="s">
        <v>789</v>
      </c>
      <c r="B607" s="54" t="s">
        <v>1630</v>
      </c>
      <c r="N607" s="7" t="s">
        <v>2016</v>
      </c>
      <c r="O607" s="6"/>
      <c r="P607" s="5"/>
      <c r="AD607" s="54">
        <f>ROW()</f>
        <v>607</v>
      </c>
      <c r="BB607" s="54" t="s">
        <v>1631</v>
      </c>
      <c r="BC607" s="54" t="s">
        <v>348</v>
      </c>
      <c r="BD607" s="55" t="b">
        <v>1</v>
      </c>
      <c r="BE607" s="56">
        <f t="shared" si="77"/>
        <v>0</v>
      </c>
      <c r="BF607" s="54" t="str">
        <f t="shared" si="78"/>
        <v/>
      </c>
      <c r="BG607" s="54" t="b">
        <v>1</v>
      </c>
      <c r="BH607" s="54" t="b">
        <v>1</v>
      </c>
      <c r="BK607" s="54" t="e">
        <f t="shared" ca="1" si="79"/>
        <v>#N/A</v>
      </c>
      <c r="BL607" s="54" t="e">
        <f t="shared" ca="1" si="80"/>
        <v>#N/A</v>
      </c>
    </row>
    <row r="608" spans="1:64" ht="16" customHeight="1">
      <c r="AD608" s="54">
        <f>ROW()</f>
        <v>608</v>
      </c>
      <c r="BB608" s="54" t="s">
        <v>1632</v>
      </c>
      <c r="BC608" s="54" t="s">
        <v>348</v>
      </c>
      <c r="BD608" s="55" t="b">
        <v>1</v>
      </c>
      <c r="BE608" s="56">
        <f t="shared" si="77"/>
        <v>0</v>
      </c>
      <c r="BF608" s="54" t="str">
        <f t="shared" si="78"/>
        <v/>
      </c>
      <c r="BG608" s="54" t="b">
        <v>1</v>
      </c>
      <c r="BH608" s="54" t="b">
        <v>1</v>
      </c>
      <c r="BK608" s="54" t="e">
        <f t="shared" ca="1" si="79"/>
        <v>#N/A</v>
      </c>
      <c r="BL608" s="54" t="e">
        <f t="shared" ca="1" si="80"/>
        <v>#N/A</v>
      </c>
    </row>
    <row r="609" spans="2:64">
      <c r="B609" s="51" t="s">
        <v>1633</v>
      </c>
      <c r="AD609" s="54">
        <f>ROW()</f>
        <v>609</v>
      </c>
      <c r="BB609" s="54" t="s">
        <v>1634</v>
      </c>
      <c r="BC609" s="54" t="s">
        <v>348</v>
      </c>
      <c r="BD609" s="55" t="b">
        <v>1</v>
      </c>
      <c r="BE609" s="56">
        <f t="shared" si="77"/>
        <v>0</v>
      </c>
      <c r="BF609" s="54" t="str">
        <f t="shared" si="78"/>
        <v/>
      </c>
      <c r="BG609" s="54" t="b">
        <v>1</v>
      </c>
      <c r="BH609" s="54" t="b">
        <v>1</v>
      </c>
      <c r="BK609" s="54" t="e">
        <f t="shared" ca="1" si="79"/>
        <v>#N/A</v>
      </c>
      <c r="BL609" s="54" t="e">
        <f t="shared" ca="1" si="80"/>
        <v>#N/A</v>
      </c>
    </row>
    <row r="610" spans="2:64">
      <c r="AD610" s="54">
        <f>ROW()</f>
        <v>610</v>
      </c>
      <c r="BB610" s="54" t="s">
        <v>1635</v>
      </c>
      <c r="BC610" s="54" t="s">
        <v>348</v>
      </c>
      <c r="BD610" s="55" t="b">
        <v>1</v>
      </c>
      <c r="BE610" s="56">
        <f t="shared" si="77"/>
        <v>0</v>
      </c>
      <c r="BF610" s="54" t="str">
        <f t="shared" si="78"/>
        <v/>
      </c>
      <c r="BG610" s="54" t="b">
        <v>1</v>
      </c>
      <c r="BH610" s="54" t="b">
        <v>1</v>
      </c>
      <c r="BK610" s="54" t="e">
        <f t="shared" ca="1" si="79"/>
        <v>#N/A</v>
      </c>
      <c r="BL610" s="54" t="e">
        <f t="shared" ca="1" si="80"/>
        <v>#N/A</v>
      </c>
    </row>
    <row r="611" spans="2:64">
      <c r="B611" s="54" t="s">
        <v>1636</v>
      </c>
      <c r="AD611" s="54">
        <f>ROW()</f>
        <v>611</v>
      </c>
      <c r="BB611" s="54" t="s">
        <v>1637</v>
      </c>
      <c r="BC611" s="54" t="s">
        <v>348</v>
      </c>
      <c r="BD611" s="55" t="b">
        <v>1</v>
      </c>
      <c r="BE611" s="56">
        <f t="shared" si="77"/>
        <v>0</v>
      </c>
      <c r="BF611" s="54" t="str">
        <f t="shared" si="78"/>
        <v/>
      </c>
      <c r="BG611" s="54" t="b">
        <v>1</v>
      </c>
      <c r="BH611" s="54" t="b">
        <v>1</v>
      </c>
      <c r="BK611" s="54" t="e">
        <f t="shared" ca="1" si="79"/>
        <v>#N/A</v>
      </c>
      <c r="BL611" s="54" t="e">
        <f t="shared" ca="1" si="80"/>
        <v>#N/A</v>
      </c>
    </row>
    <row r="612" spans="2:64">
      <c r="B612" s="54" t="s">
        <v>1638</v>
      </c>
      <c r="AD612" s="54">
        <f>ROW()</f>
        <v>612</v>
      </c>
      <c r="BB612" s="54" t="s">
        <v>1639</v>
      </c>
      <c r="BC612" s="54" t="s">
        <v>348</v>
      </c>
      <c r="BD612" s="55" t="b">
        <v>1</v>
      </c>
      <c r="BE612" s="56">
        <f t="shared" si="77"/>
        <v>0</v>
      </c>
      <c r="BF612" s="54" t="str">
        <f t="shared" si="78"/>
        <v/>
      </c>
      <c r="BG612" s="54" t="b">
        <v>1</v>
      </c>
      <c r="BH612" s="54" t="b">
        <v>1</v>
      </c>
      <c r="BK612" s="54" t="e">
        <f t="shared" ca="1" si="79"/>
        <v>#N/A</v>
      </c>
      <c r="BL612" s="54" t="e">
        <f t="shared" ca="1" si="80"/>
        <v>#N/A</v>
      </c>
    </row>
    <row r="613" spans="2:64">
      <c r="AD613" s="54">
        <f>ROW()</f>
        <v>613</v>
      </c>
      <c r="BB613" s="54" t="s">
        <v>1640</v>
      </c>
      <c r="BC613" s="54" t="s">
        <v>348</v>
      </c>
      <c r="BD613" s="55" t="b">
        <v>1</v>
      </c>
      <c r="BE613" s="56">
        <f t="shared" si="77"/>
        <v>0</v>
      </c>
      <c r="BF613" s="54" t="str">
        <f t="shared" si="78"/>
        <v/>
      </c>
      <c r="BG613" s="54" t="b">
        <v>1</v>
      </c>
      <c r="BH613" s="54" t="b">
        <v>1</v>
      </c>
      <c r="BK613" s="54" t="e">
        <f t="shared" ca="1" si="79"/>
        <v>#N/A</v>
      </c>
      <c r="BL613" s="54" t="e">
        <f t="shared" ca="1" si="80"/>
        <v>#N/A</v>
      </c>
    </row>
    <row r="614" spans="2:64">
      <c r="B614" s="51" t="s">
        <v>1641</v>
      </c>
      <c r="AD614" s="54">
        <f>ROW()</f>
        <v>614</v>
      </c>
      <c r="BB614" s="54" t="s">
        <v>1642</v>
      </c>
      <c r="BC614" s="54" t="s">
        <v>348</v>
      </c>
      <c r="BD614" s="55" t="b">
        <v>1</v>
      </c>
      <c r="BE614" s="56">
        <f t="shared" si="77"/>
        <v>0</v>
      </c>
      <c r="BF614" s="54" t="str">
        <f t="shared" si="78"/>
        <v/>
      </c>
      <c r="BG614" s="54" t="b">
        <v>1</v>
      </c>
      <c r="BH614" s="54" t="b">
        <v>1</v>
      </c>
      <c r="BK614" s="54" t="e">
        <f t="shared" ca="1" si="79"/>
        <v>#N/A</v>
      </c>
      <c r="BL614" s="54" t="e">
        <f t="shared" ca="1" si="80"/>
        <v>#N/A</v>
      </c>
    </row>
    <row r="615" spans="2:64">
      <c r="AD615" s="54">
        <f>ROW()</f>
        <v>615</v>
      </c>
      <c r="BB615" s="54" t="s">
        <v>1643</v>
      </c>
      <c r="BC615" s="54" t="s">
        <v>348</v>
      </c>
      <c r="BD615" s="55" t="b">
        <v>1</v>
      </c>
      <c r="BE615" s="56" t="str">
        <f>L168</f>
        <v>0.00</v>
      </c>
      <c r="BF615" s="54" t="str">
        <f>""&amp;L168</f>
        <v>0.00</v>
      </c>
      <c r="BG615" s="54" t="b">
        <v>0</v>
      </c>
      <c r="BH615" s="54" t="b">
        <v>0</v>
      </c>
      <c r="BK615" s="54" t="e">
        <f t="shared" ca="1" si="79"/>
        <v>#N/A</v>
      </c>
      <c r="BL615" s="54" t="e">
        <f t="shared" ca="1" si="80"/>
        <v>#N/A</v>
      </c>
    </row>
    <row r="616" spans="2:64">
      <c r="B616" s="54" t="s">
        <v>1644</v>
      </c>
      <c r="AD616" s="54">
        <f>ROW()</f>
        <v>616</v>
      </c>
      <c r="BB616" s="54" t="s">
        <v>1645</v>
      </c>
      <c r="BC616" s="54" t="s">
        <v>348</v>
      </c>
      <c r="BD616" s="55" t="b">
        <v>1</v>
      </c>
      <c r="BE616" s="56">
        <f>L169</f>
        <v>0</v>
      </c>
      <c r="BF616" s="54" t="str">
        <f>""&amp;L169</f>
        <v/>
      </c>
      <c r="BG616" s="54" t="b">
        <v>1</v>
      </c>
      <c r="BH616" s="54" t="b">
        <v>1</v>
      </c>
      <c r="BK616" s="54" t="e">
        <f t="shared" ca="1" si="79"/>
        <v>#N/A</v>
      </c>
      <c r="BL616" s="54" t="e">
        <f t="shared" ca="1" si="80"/>
        <v>#N/A</v>
      </c>
    </row>
    <row r="617" spans="2:64">
      <c r="B617" s="54" t="s">
        <v>1646</v>
      </c>
      <c r="AD617" s="54">
        <f>ROW()</f>
        <v>617</v>
      </c>
      <c r="BB617" s="54" t="s">
        <v>1647</v>
      </c>
      <c r="BC617" s="54" t="s">
        <v>348</v>
      </c>
      <c r="BD617" s="55" t="b">
        <v>1</v>
      </c>
      <c r="BE617" s="56">
        <f>L170</f>
        <v>0</v>
      </c>
      <c r="BF617" s="54" t="str">
        <f>""&amp;L170</f>
        <v/>
      </c>
      <c r="BG617" s="54" t="b">
        <v>1</v>
      </c>
      <c r="BH617" s="54" t="b">
        <v>1</v>
      </c>
      <c r="BK617" s="54" t="e">
        <f t="shared" ca="1" si="79"/>
        <v>#N/A</v>
      </c>
      <c r="BL617" s="54" t="e">
        <f t="shared" ca="1" si="80"/>
        <v>#N/A</v>
      </c>
    </row>
    <row r="618" spans="2:64">
      <c r="B618" s="54" t="s">
        <v>1648</v>
      </c>
      <c r="AD618" s="54">
        <f>ROW()</f>
        <v>618</v>
      </c>
      <c r="BB618" s="54" t="s">
        <v>1649</v>
      </c>
      <c r="BC618" s="54" t="s">
        <v>348</v>
      </c>
      <c r="BD618" s="55" t="b">
        <v>1</v>
      </c>
      <c r="BE618" s="56">
        <f>L171</f>
        <v>0</v>
      </c>
      <c r="BF618" s="54" t="str">
        <f>""&amp;L171</f>
        <v/>
      </c>
      <c r="BG618" s="54" t="b">
        <v>1</v>
      </c>
      <c r="BH618" s="54" t="b">
        <v>1</v>
      </c>
      <c r="BK618" s="54" t="e">
        <f t="shared" ca="1" si="79"/>
        <v>#N/A</v>
      </c>
      <c r="BL618" s="54" t="e">
        <f t="shared" ca="1" si="80"/>
        <v>#N/A</v>
      </c>
    </row>
    <row r="619" spans="2:64">
      <c r="B619" s="54" t="s">
        <v>1650</v>
      </c>
      <c r="AD619" s="54">
        <f>ROW()</f>
        <v>619</v>
      </c>
      <c r="BB619" s="54" t="s">
        <v>1651</v>
      </c>
      <c r="BC619" s="54" t="s">
        <v>348</v>
      </c>
      <c r="BD619" s="55" t="b">
        <v>1</v>
      </c>
      <c r="BE619" s="56">
        <f>L172</f>
        <v>0</v>
      </c>
      <c r="BF619" s="54" t="str">
        <f>""&amp;L172</f>
        <v/>
      </c>
      <c r="BG619" s="54" t="b">
        <v>1</v>
      </c>
      <c r="BH619" s="54" t="b">
        <v>1</v>
      </c>
      <c r="BK619" s="54" t="e">
        <f t="shared" ca="1" si="79"/>
        <v>#N/A</v>
      </c>
      <c r="BL619" s="54" t="e">
        <f t="shared" ca="1" si="80"/>
        <v>#N/A</v>
      </c>
    </row>
    <row r="620" spans="2:64">
      <c r="B620" s="54" t="s">
        <v>1652</v>
      </c>
      <c r="AD620" s="54">
        <f>ROW()</f>
        <v>620</v>
      </c>
      <c r="BB620" s="73" t="s">
        <v>1653</v>
      </c>
      <c r="BC620" s="54" t="s">
        <v>348</v>
      </c>
      <c r="BD620" s="55" t="b">
        <v>1</v>
      </c>
      <c r="BE620" s="56" t="str">
        <f>L174</f>
        <v>0.00</v>
      </c>
      <c r="BF620" s="54" t="str">
        <f>""&amp;L174</f>
        <v>0.00</v>
      </c>
      <c r="BG620" s="54" t="b">
        <v>0</v>
      </c>
      <c r="BH620" s="54" t="b">
        <v>0</v>
      </c>
      <c r="BK620" s="54" t="e">
        <f t="shared" ca="1" si="79"/>
        <v>#N/A</v>
      </c>
      <c r="BL620" s="54" t="e">
        <f t="shared" ca="1" si="80"/>
        <v>#N/A</v>
      </c>
    </row>
    <row r="621" spans="2:64">
      <c r="B621" s="54" t="s">
        <v>1654</v>
      </c>
      <c r="AD621" s="54">
        <f>ROW()</f>
        <v>621</v>
      </c>
      <c r="BB621" s="73" t="s">
        <v>1655</v>
      </c>
      <c r="BC621" s="54" t="s">
        <v>461</v>
      </c>
      <c r="BD621" s="55" t="b">
        <v>0</v>
      </c>
      <c r="BE621" s="54" t="s">
        <v>684</v>
      </c>
      <c r="BF621" s="54" t="s">
        <v>684</v>
      </c>
      <c r="BG621" s="54" t="b">
        <v>0</v>
      </c>
      <c r="BH621" s="54" t="b">
        <v>0</v>
      </c>
      <c r="BK621" s="54" t="s">
        <v>463</v>
      </c>
      <c r="BL621" s="54" t="s">
        <v>463</v>
      </c>
    </row>
    <row r="622" spans="2:64">
      <c r="B622" s="54" t="s">
        <v>1656</v>
      </c>
      <c r="AD622" s="54">
        <f>ROW()</f>
        <v>622</v>
      </c>
      <c r="BB622" s="54" t="s">
        <v>1657</v>
      </c>
      <c r="BC622" s="54" t="s">
        <v>461</v>
      </c>
      <c r="BD622" s="55" t="b">
        <v>0</v>
      </c>
      <c r="BE622" s="54" t="s">
        <v>1658</v>
      </c>
      <c r="BF622" s="54" t="s">
        <v>1658</v>
      </c>
      <c r="BG622" s="54" t="b">
        <v>0</v>
      </c>
      <c r="BH622" s="54" t="b">
        <v>0</v>
      </c>
      <c r="BK622" s="54" t="s">
        <v>463</v>
      </c>
      <c r="BL622" s="54" t="s">
        <v>463</v>
      </c>
    </row>
    <row r="623" spans="2:64">
      <c r="B623" s="54" t="s">
        <v>1659</v>
      </c>
      <c r="AD623" s="54">
        <f>ROW()</f>
        <v>623</v>
      </c>
      <c r="BB623" s="54" t="s">
        <v>1660</v>
      </c>
      <c r="BC623" s="54" t="s">
        <v>348</v>
      </c>
      <c r="BD623" s="55" t="b">
        <v>1</v>
      </c>
      <c r="BE623" s="56">
        <f t="shared" ref="BE623:BE634" si="81">O155</f>
        <v>0</v>
      </c>
      <c r="BF623" s="54" t="str">
        <f t="shared" ref="BF623:BF634" si="82">""&amp;O155</f>
        <v/>
      </c>
      <c r="BG623" s="54" t="b">
        <v>1</v>
      </c>
      <c r="BH623" s="54" t="b">
        <v>1</v>
      </c>
      <c r="BK623" s="54" t="e">
        <f t="shared" ref="BK623:BK640" ca="1" si="83">_xlfn.FORMULATEXT(BE623)</f>
        <v>#N/A</v>
      </c>
      <c r="BL623" s="54" t="e">
        <f t="shared" ref="BL623:BL640" ca="1" si="84">_xlfn.FORMULATEXT(BE623)</f>
        <v>#N/A</v>
      </c>
    </row>
    <row r="624" spans="2:64">
      <c r="AD624" s="54">
        <f>ROW()</f>
        <v>624</v>
      </c>
      <c r="BB624" s="54" t="s">
        <v>1661</v>
      </c>
      <c r="BC624" s="54" t="s">
        <v>348</v>
      </c>
      <c r="BD624" s="55" t="b">
        <v>1</v>
      </c>
      <c r="BE624" s="56" t="str">
        <f t="shared" si="81"/>
        <v>0.00</v>
      </c>
      <c r="BF624" s="54" t="str">
        <f t="shared" si="82"/>
        <v>0.00</v>
      </c>
      <c r="BG624" s="54" t="b">
        <v>0</v>
      </c>
      <c r="BH624" s="54" t="b">
        <v>0</v>
      </c>
      <c r="BK624" s="54" t="e">
        <f t="shared" ca="1" si="83"/>
        <v>#N/A</v>
      </c>
      <c r="BL624" s="54" t="e">
        <f t="shared" ca="1" si="84"/>
        <v>#N/A</v>
      </c>
    </row>
    <row r="625" spans="2:64">
      <c r="B625" s="54" t="s">
        <v>1662</v>
      </c>
      <c r="I625" s="122" t="s">
        <v>558</v>
      </c>
      <c r="J625" s="123"/>
      <c r="K625" s="123"/>
      <c r="L625" s="124"/>
      <c r="M625" s="92" t="s">
        <v>1663</v>
      </c>
      <c r="AD625" s="54">
        <f>ROW()</f>
        <v>625</v>
      </c>
      <c r="BB625" s="54" t="s">
        <v>1664</v>
      </c>
      <c r="BC625" s="54" t="s">
        <v>348</v>
      </c>
      <c r="BD625" s="55" t="b">
        <v>1</v>
      </c>
      <c r="BE625" s="56">
        <f t="shared" si="81"/>
        <v>0</v>
      </c>
      <c r="BF625" s="54" t="str">
        <f t="shared" si="82"/>
        <v/>
      </c>
      <c r="BG625" s="54" t="b">
        <v>1</v>
      </c>
      <c r="BH625" s="54" t="b">
        <v>1</v>
      </c>
      <c r="BK625" s="54" t="e">
        <f t="shared" ca="1" si="83"/>
        <v>#N/A</v>
      </c>
      <c r="BL625" s="54" t="e">
        <f t="shared" ca="1" si="84"/>
        <v>#N/A</v>
      </c>
    </row>
    <row r="626" spans="2:64">
      <c r="B626" s="54" t="s">
        <v>1665</v>
      </c>
      <c r="M626" s="125" t="s">
        <v>499</v>
      </c>
      <c r="N626" s="126"/>
      <c r="O626" s="126"/>
      <c r="P626" s="124"/>
      <c r="AD626" s="54">
        <f>ROW()</f>
        <v>626</v>
      </c>
      <c r="BB626" s="54" t="s">
        <v>1666</v>
      </c>
      <c r="BC626" s="54" t="s">
        <v>348</v>
      </c>
      <c r="BD626" s="55" t="b">
        <v>1</v>
      </c>
      <c r="BE626" s="56">
        <f t="shared" si="81"/>
        <v>0</v>
      </c>
      <c r="BF626" s="54" t="str">
        <f t="shared" si="82"/>
        <v/>
      </c>
      <c r="BG626" s="54" t="b">
        <v>1</v>
      </c>
      <c r="BH626" s="54" t="b">
        <v>1</v>
      </c>
      <c r="BK626" s="54" t="e">
        <f t="shared" ca="1" si="83"/>
        <v>#N/A</v>
      </c>
      <c r="BL626" s="54" t="e">
        <f t="shared" ca="1" si="84"/>
        <v>#N/A</v>
      </c>
    </row>
    <row r="627" spans="2:64">
      <c r="AD627" s="54">
        <f>ROW()</f>
        <v>627</v>
      </c>
      <c r="BB627" s="54" t="s">
        <v>1667</v>
      </c>
      <c r="BC627" s="54" t="s">
        <v>348</v>
      </c>
      <c r="BD627" s="55" t="b">
        <v>1</v>
      </c>
      <c r="BE627" s="56">
        <f t="shared" si="81"/>
        <v>0</v>
      </c>
      <c r="BF627" s="54" t="str">
        <f t="shared" si="82"/>
        <v/>
      </c>
      <c r="BG627" s="54" t="b">
        <v>1</v>
      </c>
      <c r="BH627" s="54" t="b">
        <v>1</v>
      </c>
      <c r="BK627" s="54" t="e">
        <f t="shared" ca="1" si="83"/>
        <v>#N/A</v>
      </c>
      <c r="BL627" s="54" t="e">
        <f t="shared" ca="1" si="84"/>
        <v>#N/A</v>
      </c>
    </row>
    <row r="628" spans="2:64">
      <c r="B628" s="54" t="s">
        <v>1668</v>
      </c>
      <c r="AD628" s="54">
        <f>ROW()</f>
        <v>628</v>
      </c>
      <c r="BB628" s="54" t="s">
        <v>1669</v>
      </c>
      <c r="BC628" s="54" t="s">
        <v>348</v>
      </c>
      <c r="BD628" s="55" t="b">
        <v>1</v>
      </c>
      <c r="BE628" s="56">
        <f t="shared" si="81"/>
        <v>0</v>
      </c>
      <c r="BF628" s="54" t="str">
        <f t="shared" si="82"/>
        <v/>
      </c>
      <c r="BG628" s="54" t="b">
        <v>1</v>
      </c>
      <c r="BH628" s="54" t="b">
        <v>1</v>
      </c>
      <c r="BK628" s="54" t="e">
        <f t="shared" ca="1" si="83"/>
        <v>#N/A</v>
      </c>
      <c r="BL628" s="54" t="e">
        <f t="shared" ca="1" si="84"/>
        <v>#N/A</v>
      </c>
    </row>
    <row r="629" spans="2:64">
      <c r="B629" s="54" t="s">
        <v>1670</v>
      </c>
      <c r="AD629" s="54">
        <f>ROW()</f>
        <v>629</v>
      </c>
      <c r="BB629" s="54" t="s">
        <v>1671</v>
      </c>
      <c r="BC629" s="54" t="s">
        <v>348</v>
      </c>
      <c r="BD629" s="55" t="b">
        <v>1</v>
      </c>
      <c r="BE629" s="56">
        <f t="shared" si="81"/>
        <v>0</v>
      </c>
      <c r="BF629" s="54" t="str">
        <f t="shared" si="82"/>
        <v/>
      </c>
      <c r="BG629" s="54" t="b">
        <v>1</v>
      </c>
      <c r="BH629" s="54" t="b">
        <v>1</v>
      </c>
      <c r="BK629" s="54" t="e">
        <f t="shared" ca="1" si="83"/>
        <v>#N/A</v>
      </c>
      <c r="BL629" s="54" t="e">
        <f t="shared" ca="1" si="84"/>
        <v>#N/A</v>
      </c>
    </row>
    <row r="630" spans="2:64">
      <c r="AD630" s="54">
        <f>ROW()</f>
        <v>630</v>
      </c>
      <c r="BB630" s="54" t="s">
        <v>1672</v>
      </c>
      <c r="BC630" s="54" t="s">
        <v>348</v>
      </c>
      <c r="BD630" s="55" t="b">
        <v>1</v>
      </c>
      <c r="BE630" s="56">
        <f t="shared" si="81"/>
        <v>0</v>
      </c>
      <c r="BF630" s="54" t="str">
        <f t="shared" si="82"/>
        <v/>
      </c>
      <c r="BG630" s="54" t="b">
        <v>1</v>
      </c>
      <c r="BH630" s="54" t="b">
        <v>1</v>
      </c>
      <c r="BK630" s="54" t="e">
        <f t="shared" ca="1" si="83"/>
        <v>#N/A</v>
      </c>
      <c r="BL630" s="54" t="e">
        <f t="shared" ca="1" si="84"/>
        <v>#N/A</v>
      </c>
    </row>
    <row r="631" spans="2:64">
      <c r="B631" s="54" t="s">
        <v>1673</v>
      </c>
      <c r="AD631" s="54">
        <f>ROW()</f>
        <v>631</v>
      </c>
      <c r="BB631" s="54" t="s">
        <v>1674</v>
      </c>
      <c r="BC631" s="54" t="s">
        <v>348</v>
      </c>
      <c r="BD631" s="55" t="b">
        <v>1</v>
      </c>
      <c r="BE631" s="56">
        <f t="shared" si="81"/>
        <v>0</v>
      </c>
      <c r="BF631" s="54" t="str">
        <f t="shared" si="82"/>
        <v/>
      </c>
      <c r="BG631" s="54" t="b">
        <v>1</v>
      </c>
      <c r="BH631" s="54" t="b">
        <v>1</v>
      </c>
      <c r="BK631" s="54" t="e">
        <f t="shared" ca="1" si="83"/>
        <v>#N/A</v>
      </c>
      <c r="BL631" s="54" t="e">
        <f t="shared" ca="1" si="84"/>
        <v>#N/A</v>
      </c>
    </row>
    <row r="632" spans="2:64">
      <c r="B632" s="54" t="s">
        <v>1675</v>
      </c>
      <c r="AD632" s="54">
        <f>ROW()</f>
        <v>632</v>
      </c>
      <c r="BB632" s="54" t="s">
        <v>1676</v>
      </c>
      <c r="BC632" s="54" t="s">
        <v>348</v>
      </c>
      <c r="BD632" s="55" t="b">
        <v>1</v>
      </c>
      <c r="BE632" s="56">
        <f t="shared" si="81"/>
        <v>0</v>
      </c>
      <c r="BF632" s="54" t="str">
        <f t="shared" si="82"/>
        <v/>
      </c>
      <c r="BG632" s="54" t="b">
        <v>1</v>
      </c>
      <c r="BH632" s="54" t="b">
        <v>1</v>
      </c>
      <c r="BK632" s="54" t="e">
        <f t="shared" ca="1" si="83"/>
        <v>#N/A</v>
      </c>
      <c r="BL632" s="54" t="e">
        <f t="shared" ca="1" si="84"/>
        <v>#N/A</v>
      </c>
    </row>
    <row r="633" spans="2:64">
      <c r="B633" s="54" t="s">
        <v>1677</v>
      </c>
      <c r="AD633" s="54">
        <f>ROW()</f>
        <v>633</v>
      </c>
      <c r="BB633" s="54" t="s">
        <v>1678</v>
      </c>
      <c r="BC633" s="54" t="s">
        <v>348</v>
      </c>
      <c r="BD633" s="55" t="b">
        <v>1</v>
      </c>
      <c r="BE633" s="56">
        <f t="shared" si="81"/>
        <v>0</v>
      </c>
      <c r="BF633" s="54" t="str">
        <f t="shared" si="82"/>
        <v/>
      </c>
      <c r="BG633" s="54" t="b">
        <v>1</v>
      </c>
      <c r="BH633" s="54" t="b">
        <v>1</v>
      </c>
      <c r="BK633" s="54" t="e">
        <f t="shared" ca="1" si="83"/>
        <v>#N/A</v>
      </c>
      <c r="BL633" s="54" t="e">
        <f t="shared" ca="1" si="84"/>
        <v>#N/A</v>
      </c>
    </row>
    <row r="634" spans="2:64">
      <c r="B634" s="54" t="s">
        <v>1679</v>
      </c>
      <c r="AD634" s="54">
        <f>ROW()</f>
        <v>634</v>
      </c>
      <c r="BB634" s="54" t="s">
        <v>1680</v>
      </c>
      <c r="BC634" s="54" t="s">
        <v>348</v>
      </c>
      <c r="BD634" s="55" t="b">
        <v>1</v>
      </c>
      <c r="BE634" s="56">
        <f t="shared" si="81"/>
        <v>0</v>
      </c>
      <c r="BF634" s="54" t="str">
        <f t="shared" si="82"/>
        <v/>
      </c>
      <c r="BG634" s="54" t="b">
        <v>1</v>
      </c>
      <c r="BH634" s="54" t="b">
        <v>1</v>
      </c>
      <c r="BK634" s="54" t="e">
        <f t="shared" ca="1" si="83"/>
        <v>#N/A</v>
      </c>
      <c r="BL634" s="54" t="e">
        <f t="shared" ca="1" si="84"/>
        <v>#N/A</v>
      </c>
    </row>
    <row r="635" spans="2:64">
      <c r="B635" s="54" t="s">
        <v>1681</v>
      </c>
      <c r="AD635" s="54">
        <f>ROW()</f>
        <v>635</v>
      </c>
      <c r="BB635" s="54" t="s">
        <v>1682</v>
      </c>
      <c r="BC635" s="54" t="s">
        <v>348</v>
      </c>
      <c r="BD635" s="55" t="b">
        <v>1</v>
      </c>
      <c r="BE635" s="56" t="str">
        <f>O168</f>
        <v>0.00</v>
      </c>
      <c r="BF635" s="54" t="str">
        <f>""&amp;O168</f>
        <v>0.00</v>
      </c>
      <c r="BG635" s="54" t="b">
        <v>0</v>
      </c>
      <c r="BH635" s="54" t="b">
        <v>0</v>
      </c>
      <c r="BK635" s="54" t="e">
        <f t="shared" ca="1" si="83"/>
        <v>#N/A</v>
      </c>
      <c r="BL635" s="54" t="e">
        <f t="shared" ca="1" si="84"/>
        <v>#N/A</v>
      </c>
    </row>
    <row r="636" spans="2:64">
      <c r="B636" s="54" t="s">
        <v>1683</v>
      </c>
      <c r="AD636" s="54">
        <f>ROW()</f>
        <v>636</v>
      </c>
      <c r="BB636" s="54" t="s">
        <v>1684</v>
      </c>
      <c r="BC636" s="54" t="s">
        <v>348</v>
      </c>
      <c r="BD636" s="55" t="b">
        <v>1</v>
      </c>
      <c r="BE636" s="56">
        <f>O169</f>
        <v>0</v>
      </c>
      <c r="BF636" s="54" t="str">
        <f>""&amp;O169</f>
        <v/>
      </c>
      <c r="BG636" s="54" t="b">
        <v>1</v>
      </c>
      <c r="BH636" s="54" t="b">
        <v>1</v>
      </c>
      <c r="BK636" s="54" t="e">
        <f t="shared" ca="1" si="83"/>
        <v>#N/A</v>
      </c>
      <c r="BL636" s="54" t="e">
        <f t="shared" ca="1" si="84"/>
        <v>#N/A</v>
      </c>
    </row>
    <row r="637" spans="2:64">
      <c r="B637" s="54" t="s">
        <v>1685</v>
      </c>
      <c r="AD637" s="54">
        <f>ROW()</f>
        <v>637</v>
      </c>
      <c r="BB637" s="54" t="s">
        <v>1686</v>
      </c>
      <c r="BC637" s="54" t="s">
        <v>348</v>
      </c>
      <c r="BD637" s="55" t="b">
        <v>1</v>
      </c>
      <c r="BE637" s="56">
        <f>O170</f>
        <v>0</v>
      </c>
      <c r="BF637" s="54" t="str">
        <f>""&amp;O170</f>
        <v/>
      </c>
      <c r="BG637" s="54" t="b">
        <v>1</v>
      </c>
      <c r="BH637" s="54" t="b">
        <v>1</v>
      </c>
      <c r="BK637" s="54" t="e">
        <f t="shared" ca="1" si="83"/>
        <v>#N/A</v>
      </c>
      <c r="BL637" s="54" t="e">
        <f t="shared" ca="1" si="84"/>
        <v>#N/A</v>
      </c>
    </row>
    <row r="638" spans="2:64">
      <c r="B638" s="54" t="s">
        <v>1687</v>
      </c>
      <c r="AD638" s="54">
        <f>ROW()</f>
        <v>638</v>
      </c>
      <c r="BB638" s="54" t="s">
        <v>1688</v>
      </c>
      <c r="BC638" s="54" t="s">
        <v>348</v>
      </c>
      <c r="BD638" s="55" t="b">
        <v>1</v>
      </c>
      <c r="BE638" s="56">
        <f>O171</f>
        <v>0</v>
      </c>
      <c r="BF638" s="54" t="str">
        <f>""&amp;O171</f>
        <v/>
      </c>
      <c r="BG638" s="54" t="b">
        <v>1</v>
      </c>
      <c r="BH638" s="54" t="b">
        <v>1</v>
      </c>
      <c r="BK638" s="54" t="e">
        <f t="shared" ca="1" si="83"/>
        <v>#N/A</v>
      </c>
      <c r="BL638" s="54" t="e">
        <f t="shared" ca="1" si="84"/>
        <v>#N/A</v>
      </c>
    </row>
    <row r="639" spans="2:64">
      <c r="B639" s="54" t="s">
        <v>1689</v>
      </c>
      <c r="AD639" s="54">
        <f>ROW()</f>
        <v>639</v>
      </c>
      <c r="BB639" s="54" t="s">
        <v>1690</v>
      </c>
      <c r="BC639" s="54" t="s">
        <v>348</v>
      </c>
      <c r="BD639" s="55" t="b">
        <v>1</v>
      </c>
      <c r="BE639" s="56">
        <f>O172</f>
        <v>0</v>
      </c>
      <c r="BF639" s="54" t="str">
        <f>""&amp;O172</f>
        <v/>
      </c>
      <c r="BG639" s="54" t="b">
        <v>1</v>
      </c>
      <c r="BH639" s="54" t="b">
        <v>1</v>
      </c>
      <c r="BK639" s="54" t="e">
        <f t="shared" ca="1" si="83"/>
        <v>#N/A</v>
      </c>
      <c r="BL639" s="54" t="e">
        <f t="shared" ca="1" si="84"/>
        <v>#N/A</v>
      </c>
    </row>
    <row r="640" spans="2:64">
      <c r="B640" s="54" t="s">
        <v>1691</v>
      </c>
      <c r="AD640" s="54">
        <f>ROW()</f>
        <v>640</v>
      </c>
      <c r="BB640" s="73" t="s">
        <v>1692</v>
      </c>
      <c r="BC640" s="54" t="s">
        <v>348</v>
      </c>
      <c r="BD640" s="55" t="b">
        <v>1</v>
      </c>
      <c r="BE640" s="56" t="str">
        <f>O174</f>
        <v>0.00</v>
      </c>
      <c r="BF640" s="54" t="str">
        <f>""&amp;O174</f>
        <v>0.00</v>
      </c>
      <c r="BG640" s="54" t="b">
        <v>0</v>
      </c>
      <c r="BH640" s="54" t="b">
        <v>0</v>
      </c>
      <c r="BK640" s="54" t="e">
        <f t="shared" ca="1" si="83"/>
        <v>#N/A</v>
      </c>
      <c r="BL640" s="54" t="e">
        <f t="shared" ca="1" si="84"/>
        <v>#N/A</v>
      </c>
    </row>
    <row r="641" spans="2:64">
      <c r="B641" s="54" t="s">
        <v>1693</v>
      </c>
      <c r="AD641" s="54">
        <f>ROW()</f>
        <v>641</v>
      </c>
      <c r="BB641" s="73" t="s">
        <v>1694</v>
      </c>
      <c r="BC641" s="54" t="s">
        <v>461</v>
      </c>
      <c r="BD641" s="55" t="b">
        <v>0</v>
      </c>
      <c r="BE641" s="54" t="s">
        <v>684</v>
      </c>
      <c r="BF641" s="54" t="s">
        <v>684</v>
      </c>
      <c r="BG641" s="54" t="b">
        <v>0</v>
      </c>
      <c r="BH641" s="54" t="b">
        <v>0</v>
      </c>
      <c r="BK641" s="54" t="s">
        <v>463</v>
      </c>
      <c r="BL641" s="54" t="s">
        <v>463</v>
      </c>
    </row>
    <row r="642" spans="2:64">
      <c r="B642" s="54" t="s">
        <v>1695</v>
      </c>
      <c r="AD642" s="54">
        <f>ROW()</f>
        <v>642</v>
      </c>
      <c r="BB642" s="54" t="s">
        <v>1696</v>
      </c>
      <c r="BC642" s="54" t="s">
        <v>461</v>
      </c>
      <c r="BD642" s="55" t="b">
        <v>0</v>
      </c>
      <c r="BE642" s="54" t="s">
        <v>1697</v>
      </c>
      <c r="BF642" s="54" t="s">
        <v>1697</v>
      </c>
      <c r="BG642" s="54" t="b">
        <v>0</v>
      </c>
      <c r="BH642" s="54" t="b">
        <v>0</v>
      </c>
      <c r="BK642" s="54" t="s">
        <v>463</v>
      </c>
      <c r="BL642" s="54" t="s">
        <v>463</v>
      </c>
    </row>
    <row r="643" spans="2:64">
      <c r="B643" s="54" t="s">
        <v>1698</v>
      </c>
      <c r="AD643" s="54">
        <f>ROW()</f>
        <v>643</v>
      </c>
      <c r="BB643" s="54" t="s">
        <v>1699</v>
      </c>
      <c r="BC643" s="54" t="s">
        <v>348</v>
      </c>
      <c r="BD643" s="55" t="b">
        <v>1</v>
      </c>
      <c r="BE643" s="56">
        <f t="shared" ref="BE643:BE654" si="85">R155</f>
        <v>0</v>
      </c>
      <c r="BF643" s="54" t="str">
        <f t="shared" ref="BF643:BF654" si="86">""&amp;R155</f>
        <v/>
      </c>
      <c r="BG643" s="54" t="b">
        <v>0</v>
      </c>
      <c r="BH643" s="54" t="b">
        <v>0</v>
      </c>
      <c r="BK643" s="54" t="e">
        <f t="shared" ref="BK643:BK660" ca="1" si="87">_xlfn.FORMULATEXT(BE643)</f>
        <v>#N/A</v>
      </c>
      <c r="BL643" s="54" t="e">
        <f t="shared" ref="BL643:BL660" ca="1" si="88">_xlfn.FORMULATEXT(BE643)</f>
        <v>#N/A</v>
      </c>
    </row>
    <row r="644" spans="2:64">
      <c r="B644" s="54" t="s">
        <v>1700</v>
      </c>
      <c r="AD644" s="54">
        <f>ROW()</f>
        <v>644</v>
      </c>
      <c r="BB644" s="54" t="s">
        <v>1701</v>
      </c>
      <c r="BC644" s="54" t="s">
        <v>348</v>
      </c>
      <c r="BD644" s="55" t="b">
        <v>1</v>
      </c>
      <c r="BE644" s="56" t="str">
        <f t="shared" si="85"/>
        <v>0.00</v>
      </c>
      <c r="BF644" s="54" t="str">
        <f t="shared" si="86"/>
        <v>0.00</v>
      </c>
      <c r="BG644" s="54" t="b">
        <v>0</v>
      </c>
      <c r="BH644" s="54" t="b">
        <v>0</v>
      </c>
      <c r="BK644" s="54" t="e">
        <f t="shared" ca="1" si="87"/>
        <v>#N/A</v>
      </c>
      <c r="BL644" s="54" t="e">
        <f t="shared" ca="1" si="88"/>
        <v>#N/A</v>
      </c>
    </row>
    <row r="645" spans="2:64">
      <c r="B645" s="54" t="s">
        <v>1702</v>
      </c>
      <c r="AD645" s="54">
        <f>ROW()</f>
        <v>645</v>
      </c>
      <c r="BB645" s="54" t="s">
        <v>1703</v>
      </c>
      <c r="BC645" s="54" t="s">
        <v>348</v>
      </c>
      <c r="BD645" s="55" t="b">
        <v>1</v>
      </c>
      <c r="BE645" s="56">
        <f t="shared" si="85"/>
        <v>0</v>
      </c>
      <c r="BF645" s="54" t="str">
        <f t="shared" si="86"/>
        <v/>
      </c>
      <c r="BG645" s="54" t="b">
        <v>1</v>
      </c>
      <c r="BH645" s="54" t="b">
        <v>1</v>
      </c>
      <c r="BK645" s="54" t="e">
        <f t="shared" ca="1" si="87"/>
        <v>#N/A</v>
      </c>
      <c r="BL645" s="54" t="e">
        <f t="shared" ca="1" si="88"/>
        <v>#N/A</v>
      </c>
    </row>
    <row r="646" spans="2:64">
      <c r="B646" s="54" t="s">
        <v>1704</v>
      </c>
      <c r="AD646" s="54">
        <f>ROW()</f>
        <v>646</v>
      </c>
      <c r="BB646" s="54" t="s">
        <v>1705</v>
      </c>
      <c r="BC646" s="54" t="s">
        <v>348</v>
      </c>
      <c r="BD646" s="55" t="b">
        <v>1</v>
      </c>
      <c r="BE646" s="56">
        <f t="shared" si="85"/>
        <v>0</v>
      </c>
      <c r="BF646" s="54" t="str">
        <f t="shared" si="86"/>
        <v/>
      </c>
      <c r="BG646" s="54" t="b">
        <v>1</v>
      </c>
      <c r="BH646" s="54" t="b">
        <v>1</v>
      </c>
      <c r="BK646" s="54" t="e">
        <f t="shared" ca="1" si="87"/>
        <v>#N/A</v>
      </c>
      <c r="BL646" s="54" t="e">
        <f t="shared" ca="1" si="88"/>
        <v>#N/A</v>
      </c>
    </row>
    <row r="647" spans="2:64">
      <c r="B647" s="54" t="s">
        <v>1706</v>
      </c>
      <c r="AD647" s="54">
        <f>ROW()</f>
        <v>647</v>
      </c>
      <c r="BB647" s="54" t="s">
        <v>1707</v>
      </c>
      <c r="BC647" s="54" t="s">
        <v>348</v>
      </c>
      <c r="BD647" s="55" t="b">
        <v>1</v>
      </c>
      <c r="BE647" s="56">
        <f t="shared" si="85"/>
        <v>0</v>
      </c>
      <c r="BF647" s="54" t="str">
        <f t="shared" si="86"/>
        <v/>
      </c>
      <c r="BG647" s="54" t="b">
        <v>1</v>
      </c>
      <c r="BH647" s="54" t="b">
        <v>1</v>
      </c>
      <c r="BK647" s="54" t="e">
        <f t="shared" ca="1" si="87"/>
        <v>#N/A</v>
      </c>
      <c r="BL647" s="54" t="e">
        <f t="shared" ca="1" si="88"/>
        <v>#N/A</v>
      </c>
    </row>
    <row r="648" spans="2:64">
      <c r="B648" s="54" t="s">
        <v>1708</v>
      </c>
      <c r="AD648" s="54">
        <f>ROW()</f>
        <v>648</v>
      </c>
      <c r="BB648" s="54" t="s">
        <v>1709</v>
      </c>
      <c r="BC648" s="54" t="s">
        <v>348</v>
      </c>
      <c r="BD648" s="55" t="b">
        <v>1</v>
      </c>
      <c r="BE648" s="56">
        <f t="shared" si="85"/>
        <v>0</v>
      </c>
      <c r="BF648" s="54" t="str">
        <f t="shared" si="86"/>
        <v/>
      </c>
      <c r="BG648" s="54" t="b">
        <v>1</v>
      </c>
      <c r="BH648" s="54" t="b">
        <v>1</v>
      </c>
      <c r="BK648" s="54" t="e">
        <f t="shared" ca="1" si="87"/>
        <v>#N/A</v>
      </c>
      <c r="BL648" s="54" t="e">
        <f t="shared" ca="1" si="88"/>
        <v>#N/A</v>
      </c>
    </row>
    <row r="649" spans="2:64">
      <c r="B649" s="54" t="s">
        <v>1710</v>
      </c>
      <c r="AD649" s="54">
        <f>ROW()</f>
        <v>649</v>
      </c>
      <c r="BB649" s="54" t="s">
        <v>1711</v>
      </c>
      <c r="BC649" s="54" t="s">
        <v>348</v>
      </c>
      <c r="BD649" s="55" t="b">
        <v>1</v>
      </c>
      <c r="BE649" s="56">
        <f t="shared" si="85"/>
        <v>0</v>
      </c>
      <c r="BF649" s="54" t="str">
        <f t="shared" si="86"/>
        <v/>
      </c>
      <c r="BG649" s="54" t="b">
        <v>1</v>
      </c>
      <c r="BH649" s="54" t="b">
        <v>1</v>
      </c>
      <c r="BK649" s="54" t="e">
        <f t="shared" ca="1" si="87"/>
        <v>#N/A</v>
      </c>
      <c r="BL649" s="54" t="e">
        <f t="shared" ca="1" si="88"/>
        <v>#N/A</v>
      </c>
    </row>
    <row r="650" spans="2:64">
      <c r="B650" s="54" t="s">
        <v>1712</v>
      </c>
      <c r="AD650" s="54">
        <f>ROW()</f>
        <v>650</v>
      </c>
      <c r="BB650" s="54" t="s">
        <v>1713</v>
      </c>
      <c r="BC650" s="54" t="s">
        <v>348</v>
      </c>
      <c r="BD650" s="55" t="b">
        <v>1</v>
      </c>
      <c r="BE650" s="56">
        <f t="shared" si="85"/>
        <v>0</v>
      </c>
      <c r="BF650" s="54" t="str">
        <f t="shared" si="86"/>
        <v/>
      </c>
      <c r="BG650" s="54" t="b">
        <v>1</v>
      </c>
      <c r="BH650" s="54" t="b">
        <v>1</v>
      </c>
      <c r="BK650" s="54" t="e">
        <f t="shared" ca="1" si="87"/>
        <v>#N/A</v>
      </c>
      <c r="BL650" s="54" t="e">
        <f t="shared" ca="1" si="88"/>
        <v>#N/A</v>
      </c>
    </row>
    <row r="651" spans="2:64">
      <c r="B651" s="54" t="s">
        <v>1714</v>
      </c>
      <c r="AD651" s="54">
        <f>ROW()</f>
        <v>651</v>
      </c>
      <c r="BB651" s="54" t="s">
        <v>1715</v>
      </c>
      <c r="BC651" s="54" t="s">
        <v>348</v>
      </c>
      <c r="BD651" s="55" t="b">
        <v>1</v>
      </c>
      <c r="BE651" s="56">
        <f t="shared" si="85"/>
        <v>0</v>
      </c>
      <c r="BF651" s="54" t="str">
        <f t="shared" si="86"/>
        <v/>
      </c>
      <c r="BG651" s="54" t="b">
        <v>1</v>
      </c>
      <c r="BH651" s="54" t="b">
        <v>1</v>
      </c>
      <c r="BK651" s="54" t="e">
        <f t="shared" ca="1" si="87"/>
        <v>#N/A</v>
      </c>
      <c r="BL651" s="54" t="e">
        <f t="shared" ca="1" si="88"/>
        <v>#N/A</v>
      </c>
    </row>
    <row r="652" spans="2:64">
      <c r="B652" s="54" t="s">
        <v>1716</v>
      </c>
      <c r="AD652" s="54">
        <f>ROW()</f>
        <v>652</v>
      </c>
      <c r="BB652" s="54" t="s">
        <v>1717</v>
      </c>
      <c r="BC652" s="54" t="s">
        <v>348</v>
      </c>
      <c r="BD652" s="55" t="b">
        <v>1</v>
      </c>
      <c r="BE652" s="56">
        <f t="shared" si="85"/>
        <v>0</v>
      </c>
      <c r="BF652" s="54" t="str">
        <f t="shared" si="86"/>
        <v/>
      </c>
      <c r="BG652" s="54" t="b">
        <v>1</v>
      </c>
      <c r="BH652" s="54" t="b">
        <v>1</v>
      </c>
      <c r="BK652" s="54" t="e">
        <f t="shared" ca="1" si="87"/>
        <v>#N/A</v>
      </c>
      <c r="BL652" s="54" t="e">
        <f t="shared" ca="1" si="88"/>
        <v>#N/A</v>
      </c>
    </row>
    <row r="653" spans="2:64">
      <c r="B653" s="54" t="s">
        <v>1718</v>
      </c>
      <c r="AD653" s="54">
        <f>ROW()</f>
        <v>653</v>
      </c>
      <c r="BB653" s="54" t="s">
        <v>1719</v>
      </c>
      <c r="BC653" s="54" t="s">
        <v>348</v>
      </c>
      <c r="BD653" s="55" t="b">
        <v>1</v>
      </c>
      <c r="BE653" s="56">
        <f t="shared" si="85"/>
        <v>0</v>
      </c>
      <c r="BF653" s="54" t="str">
        <f t="shared" si="86"/>
        <v/>
      </c>
      <c r="BG653" s="54" t="b">
        <v>1</v>
      </c>
      <c r="BH653" s="54" t="b">
        <v>1</v>
      </c>
      <c r="BK653" s="54" t="e">
        <f t="shared" ca="1" si="87"/>
        <v>#N/A</v>
      </c>
      <c r="BL653" s="54" t="e">
        <f t="shared" ca="1" si="88"/>
        <v>#N/A</v>
      </c>
    </row>
    <row r="654" spans="2:64">
      <c r="B654" s="54" t="s">
        <v>1720</v>
      </c>
      <c r="AD654" s="54">
        <f>ROW()</f>
        <v>654</v>
      </c>
      <c r="BB654" s="54" t="s">
        <v>1721</v>
      </c>
      <c r="BC654" s="54" t="s">
        <v>348</v>
      </c>
      <c r="BD654" s="55" t="b">
        <v>1</v>
      </c>
      <c r="BE654" s="56">
        <f t="shared" si="85"/>
        <v>0</v>
      </c>
      <c r="BF654" s="54" t="str">
        <f t="shared" si="86"/>
        <v/>
      </c>
      <c r="BG654" s="54" t="b">
        <v>1</v>
      </c>
      <c r="BH654" s="54" t="b">
        <v>1</v>
      </c>
      <c r="BK654" s="54" t="e">
        <f t="shared" ca="1" si="87"/>
        <v>#N/A</v>
      </c>
      <c r="BL654" s="54" t="e">
        <f t="shared" ca="1" si="88"/>
        <v>#N/A</v>
      </c>
    </row>
    <row r="655" spans="2:64">
      <c r="B655" s="54" t="s">
        <v>1722</v>
      </c>
      <c r="AD655" s="54">
        <f>ROW()</f>
        <v>655</v>
      </c>
      <c r="BB655" s="54" t="s">
        <v>1723</v>
      </c>
      <c r="BC655" s="54" t="s">
        <v>348</v>
      </c>
      <c r="BD655" s="55" t="b">
        <v>1</v>
      </c>
      <c r="BE655" s="56" t="str">
        <f>R168</f>
        <v>0.00</v>
      </c>
      <c r="BF655" s="54" t="str">
        <f>""&amp;R168</f>
        <v>0.00</v>
      </c>
      <c r="BG655" s="54" t="b">
        <v>0</v>
      </c>
      <c r="BH655" s="54" t="b">
        <v>0</v>
      </c>
      <c r="BK655" s="54" t="e">
        <f t="shared" ca="1" si="87"/>
        <v>#N/A</v>
      </c>
      <c r="BL655" s="54" t="e">
        <f t="shared" ca="1" si="88"/>
        <v>#N/A</v>
      </c>
    </row>
    <row r="656" spans="2:64">
      <c r="B656" s="54" t="s">
        <v>1724</v>
      </c>
      <c r="AD656" s="54">
        <f>ROW()</f>
        <v>656</v>
      </c>
      <c r="BB656" s="54" t="s">
        <v>1725</v>
      </c>
      <c r="BC656" s="54" t="s">
        <v>348</v>
      </c>
      <c r="BD656" s="55" t="b">
        <v>1</v>
      </c>
      <c r="BE656" s="56">
        <f>R169</f>
        <v>0</v>
      </c>
      <c r="BF656" s="54" t="str">
        <f>""&amp;R169</f>
        <v/>
      </c>
      <c r="BG656" s="54" t="b">
        <v>1</v>
      </c>
      <c r="BH656" s="54" t="b">
        <v>1</v>
      </c>
      <c r="BK656" s="54" t="e">
        <f t="shared" ca="1" si="87"/>
        <v>#N/A</v>
      </c>
      <c r="BL656" s="54" t="e">
        <f t="shared" ca="1" si="88"/>
        <v>#N/A</v>
      </c>
    </row>
    <row r="657" spans="2:64">
      <c r="B657" s="54" t="s">
        <v>1726</v>
      </c>
      <c r="AD657" s="54">
        <f>ROW()</f>
        <v>657</v>
      </c>
      <c r="BB657" s="54" t="s">
        <v>1727</v>
      </c>
      <c r="BC657" s="54" t="s">
        <v>348</v>
      </c>
      <c r="BD657" s="55" t="b">
        <v>1</v>
      </c>
      <c r="BE657" s="56">
        <f>R170</f>
        <v>0</v>
      </c>
      <c r="BF657" s="54" t="str">
        <f>""&amp;R170</f>
        <v/>
      </c>
      <c r="BG657" s="54" t="b">
        <v>1</v>
      </c>
      <c r="BH657" s="54" t="b">
        <v>1</v>
      </c>
      <c r="BK657" s="54" t="e">
        <f t="shared" ca="1" si="87"/>
        <v>#N/A</v>
      </c>
      <c r="BL657" s="54" t="e">
        <f t="shared" ca="1" si="88"/>
        <v>#N/A</v>
      </c>
    </row>
    <row r="658" spans="2:64">
      <c r="B658" s="54" t="s">
        <v>1728</v>
      </c>
      <c r="AD658" s="54">
        <f>ROW()</f>
        <v>658</v>
      </c>
      <c r="BB658" s="54" t="s">
        <v>1729</v>
      </c>
      <c r="BC658" s="54" t="s">
        <v>348</v>
      </c>
      <c r="BD658" s="55" t="b">
        <v>1</v>
      </c>
      <c r="BE658" s="56">
        <f>R171</f>
        <v>0</v>
      </c>
      <c r="BF658" s="54" t="str">
        <f>""&amp;R171</f>
        <v/>
      </c>
      <c r="BG658" s="54" t="b">
        <v>1</v>
      </c>
      <c r="BH658" s="54" t="b">
        <v>1</v>
      </c>
      <c r="BK658" s="54" t="e">
        <f t="shared" ca="1" si="87"/>
        <v>#N/A</v>
      </c>
      <c r="BL658" s="54" t="e">
        <f t="shared" ca="1" si="88"/>
        <v>#N/A</v>
      </c>
    </row>
    <row r="659" spans="2:64">
      <c r="B659" s="54" t="s">
        <v>1730</v>
      </c>
      <c r="AD659" s="54">
        <f>ROW()</f>
        <v>659</v>
      </c>
      <c r="BB659" s="54" t="s">
        <v>1731</v>
      </c>
      <c r="BC659" s="54" t="s">
        <v>348</v>
      </c>
      <c r="BD659" s="55" t="b">
        <v>1</v>
      </c>
      <c r="BE659" s="56">
        <f>R172</f>
        <v>0</v>
      </c>
      <c r="BF659" s="54" t="str">
        <f>""&amp;R172</f>
        <v/>
      </c>
      <c r="BG659" s="54" t="b">
        <v>1</v>
      </c>
      <c r="BH659" s="54" t="b">
        <v>1</v>
      </c>
      <c r="BK659" s="54" t="e">
        <f t="shared" ca="1" si="87"/>
        <v>#N/A</v>
      </c>
      <c r="BL659" s="54" t="e">
        <f t="shared" ca="1" si="88"/>
        <v>#N/A</v>
      </c>
    </row>
    <row r="660" spans="2:64">
      <c r="B660" s="54" t="s">
        <v>1732</v>
      </c>
      <c r="AD660" s="54">
        <f>ROW()</f>
        <v>660</v>
      </c>
      <c r="BB660" s="73" t="s">
        <v>1733</v>
      </c>
      <c r="BC660" s="54" t="s">
        <v>348</v>
      </c>
      <c r="BD660" s="55" t="b">
        <v>1</v>
      </c>
      <c r="BE660" s="56">
        <f>R174</f>
        <v>0</v>
      </c>
      <c r="BF660" s="54" t="str">
        <f>""&amp;R174</f>
        <v/>
      </c>
      <c r="BG660" s="54" t="b">
        <v>0</v>
      </c>
      <c r="BH660" s="54" t="b">
        <v>0</v>
      </c>
      <c r="BK660" s="54" t="e">
        <f t="shared" ca="1" si="87"/>
        <v>#N/A</v>
      </c>
      <c r="BL660" s="54" t="e">
        <f t="shared" ca="1" si="88"/>
        <v>#N/A</v>
      </c>
    </row>
    <row r="661" spans="2:64">
      <c r="AD661" s="54">
        <f>ROW()</f>
        <v>661</v>
      </c>
      <c r="BB661" s="54" t="s">
        <v>1734</v>
      </c>
      <c r="BC661" s="54" t="s">
        <v>461</v>
      </c>
      <c r="BD661" s="55" t="b">
        <v>0</v>
      </c>
      <c r="BE661" s="54" t="s">
        <v>811</v>
      </c>
      <c r="BF661" s="54" t="s">
        <v>811</v>
      </c>
      <c r="BG661" s="54" t="b">
        <v>0</v>
      </c>
      <c r="BH661" s="54" t="b">
        <v>0</v>
      </c>
      <c r="BK661" s="54" t="s">
        <v>463</v>
      </c>
      <c r="BL661" s="54" t="s">
        <v>463</v>
      </c>
    </row>
    <row r="662" spans="2:64">
      <c r="B662" s="51" t="s">
        <v>1735</v>
      </c>
      <c r="M662" s="1" t="s">
        <v>1736</v>
      </c>
      <c r="N662" s="1"/>
      <c r="O662" s="1"/>
      <c r="P662" s="1"/>
      <c r="AD662" s="54">
        <f>ROW()</f>
        <v>662</v>
      </c>
      <c r="BB662" s="54" t="s">
        <v>1737</v>
      </c>
      <c r="BC662" s="54" t="s">
        <v>461</v>
      </c>
      <c r="BD662" s="55" t="b">
        <v>0</v>
      </c>
      <c r="BE662" s="54" t="s">
        <v>923</v>
      </c>
      <c r="BF662" s="54" t="s">
        <v>923</v>
      </c>
      <c r="BG662" s="54" t="b">
        <v>0</v>
      </c>
      <c r="BH662" s="54" t="b">
        <v>0</v>
      </c>
      <c r="BK662" s="54" t="s">
        <v>463</v>
      </c>
      <c r="BL662" s="54" t="s">
        <v>463</v>
      </c>
    </row>
    <row r="663" spans="2:64">
      <c r="AD663" s="54">
        <f>ROW()</f>
        <v>663</v>
      </c>
      <c r="BB663" s="54" t="s">
        <v>1738</v>
      </c>
      <c r="BC663" s="54" t="s">
        <v>348</v>
      </c>
      <c r="BD663" s="55" t="b">
        <v>1</v>
      </c>
      <c r="BE663" s="56" t="str">
        <f>J176</f>
        <v>0.00</v>
      </c>
      <c r="BF663" s="54" t="str">
        <f>""&amp;J176</f>
        <v>0.00</v>
      </c>
      <c r="BG663" s="54" t="b">
        <v>0</v>
      </c>
      <c r="BH663" s="54" t="b">
        <v>0</v>
      </c>
      <c r="BK663" s="54" t="e">
        <f t="shared" ref="BK663:BK673" ca="1" si="89">_xlfn.FORMULATEXT(BE663)</f>
        <v>#N/A</v>
      </c>
      <c r="BL663" s="54" t="e">
        <f t="shared" ref="BL663:BL673" ca="1" si="90">_xlfn.FORMULATEXT(BE663)</f>
        <v>#N/A</v>
      </c>
    </row>
    <row r="664" spans="2:64">
      <c r="B664" s="54" t="s">
        <v>1422</v>
      </c>
      <c r="M664" s="127"/>
      <c r="N664" s="128"/>
      <c r="O664" s="128"/>
      <c r="P664" s="2"/>
      <c r="AD664" s="54">
        <f>ROW()</f>
        <v>664</v>
      </c>
      <c r="BB664" s="54" t="s">
        <v>1739</v>
      </c>
      <c r="BC664" s="54" t="s">
        <v>348</v>
      </c>
      <c r="BD664" s="55" t="b">
        <v>1</v>
      </c>
      <c r="BE664" s="56" t="str">
        <f>J177</f>
        <v>0.00</v>
      </c>
      <c r="BF664" s="54" t="str">
        <f>""&amp;J177</f>
        <v>0.00</v>
      </c>
      <c r="BG664" s="54" t="b">
        <v>0</v>
      </c>
      <c r="BH664" s="54" t="b">
        <v>0</v>
      </c>
      <c r="BK664" s="54" t="e">
        <f t="shared" ca="1" si="89"/>
        <v>#N/A</v>
      </c>
      <c r="BL664" s="54" t="e">
        <f t="shared" ca="1" si="90"/>
        <v>#N/A</v>
      </c>
    </row>
    <row r="665" spans="2:64">
      <c r="AD665" s="54">
        <f>ROW()</f>
        <v>665</v>
      </c>
      <c r="BB665" s="54" t="s">
        <v>1740</v>
      </c>
      <c r="BC665" s="54" t="s">
        <v>348</v>
      </c>
      <c r="BD665" s="55" t="b">
        <v>1</v>
      </c>
      <c r="BE665" s="56" t="str">
        <f>J178</f>
        <v>0.00</v>
      </c>
      <c r="BF665" s="54" t="str">
        <f>""&amp;J178</f>
        <v>0.00</v>
      </c>
      <c r="BG665" s="54" t="b">
        <v>0</v>
      </c>
      <c r="BH665" s="54" t="b">
        <v>0</v>
      </c>
      <c r="BK665" s="54" t="e">
        <f t="shared" ca="1" si="89"/>
        <v>#N/A</v>
      </c>
      <c r="BL665" s="54" t="e">
        <f t="shared" ca="1" si="90"/>
        <v>#N/A</v>
      </c>
    </row>
    <row r="666" spans="2:64">
      <c r="B666" s="54" t="s">
        <v>1741</v>
      </c>
      <c r="M666" s="127"/>
      <c r="N666" s="128"/>
      <c r="O666" s="128"/>
      <c r="P666" s="2"/>
      <c r="AD666" s="54">
        <f>ROW()</f>
        <v>666</v>
      </c>
      <c r="BB666" s="54" t="s">
        <v>1742</v>
      </c>
      <c r="BC666" s="54" t="s">
        <v>348</v>
      </c>
      <c r="BD666" s="55" t="b">
        <v>1</v>
      </c>
      <c r="BE666" s="56" t="str">
        <f>J179</f>
        <v>0.00</v>
      </c>
      <c r="BF666" s="54" t="str">
        <f>""&amp;J179</f>
        <v>0.00</v>
      </c>
      <c r="BG666" s="54" t="b">
        <v>0</v>
      </c>
      <c r="BH666" s="54" t="b">
        <v>0</v>
      </c>
      <c r="BK666" s="54" t="e">
        <f t="shared" ca="1" si="89"/>
        <v>#N/A</v>
      </c>
      <c r="BL666" s="54" t="e">
        <f t="shared" ca="1" si="90"/>
        <v>#N/A</v>
      </c>
    </row>
    <row r="667" spans="2:64">
      <c r="AD667" s="54">
        <f>ROW()</f>
        <v>667</v>
      </c>
      <c r="BB667" s="54" t="s">
        <v>1743</v>
      </c>
      <c r="BC667" s="54" t="s">
        <v>348</v>
      </c>
      <c r="BD667" s="55" t="b">
        <v>1</v>
      </c>
      <c r="BE667" s="56" t="str">
        <f>J180</f>
        <v>0.00</v>
      </c>
      <c r="BF667" s="54" t="str">
        <f>""&amp;J180</f>
        <v>0.00</v>
      </c>
      <c r="BG667" s="54" t="b">
        <v>0</v>
      </c>
      <c r="BH667" s="54" t="b">
        <v>0</v>
      </c>
      <c r="BK667" s="54" t="e">
        <f t="shared" ca="1" si="89"/>
        <v>#N/A</v>
      </c>
      <c r="BL667" s="54" t="e">
        <f t="shared" ca="1" si="90"/>
        <v>#N/A</v>
      </c>
    </row>
    <row r="668" spans="2:64">
      <c r="B668" s="54" t="s">
        <v>1744</v>
      </c>
      <c r="M668" s="127"/>
      <c r="N668" s="128"/>
      <c r="O668" s="128"/>
      <c r="P668" s="2"/>
      <c r="AD668" s="54">
        <f>ROW()</f>
        <v>668</v>
      </c>
      <c r="BB668" s="54" t="s">
        <v>1745</v>
      </c>
      <c r="BC668" s="54" t="s">
        <v>348</v>
      </c>
      <c r="BD668" s="55" t="b">
        <v>1</v>
      </c>
      <c r="BE668" s="56" t="str">
        <f>J182</f>
        <v>0.00</v>
      </c>
      <c r="BF668" s="54" t="str">
        <f>""&amp;J182</f>
        <v>0.00</v>
      </c>
      <c r="BG668" s="54" t="b">
        <v>0</v>
      </c>
      <c r="BH668" s="54" t="b">
        <v>0</v>
      </c>
      <c r="BK668" s="54" t="e">
        <f t="shared" ca="1" si="89"/>
        <v>#N/A</v>
      </c>
      <c r="BL668" s="54" t="e">
        <f t="shared" ca="1" si="90"/>
        <v>#N/A</v>
      </c>
    </row>
    <row r="669" spans="2:64">
      <c r="AD669" s="54">
        <f>ROW()</f>
        <v>669</v>
      </c>
      <c r="BB669" s="54" t="s">
        <v>1746</v>
      </c>
      <c r="BC669" s="54" t="s">
        <v>348</v>
      </c>
      <c r="BD669" s="55" t="b">
        <v>1</v>
      </c>
      <c r="BE669" s="56" t="str">
        <f>J183</f>
        <v>0.00</v>
      </c>
      <c r="BF669" s="54" t="str">
        <f>""&amp;J183</f>
        <v>0.00</v>
      </c>
      <c r="BG669" s="54" t="b">
        <v>0</v>
      </c>
      <c r="BH669" s="54" t="b">
        <v>0</v>
      </c>
      <c r="BK669" s="54" t="e">
        <f t="shared" ca="1" si="89"/>
        <v>#N/A</v>
      </c>
      <c r="BL669" s="54" t="e">
        <f t="shared" ca="1" si="90"/>
        <v>#N/A</v>
      </c>
    </row>
    <row r="670" spans="2:64">
      <c r="B670" s="54" t="s">
        <v>1747</v>
      </c>
      <c r="AA670" s="90"/>
      <c r="AD670" s="54">
        <f>ROW()</f>
        <v>670</v>
      </c>
      <c r="BB670" s="54" t="s">
        <v>1748</v>
      </c>
      <c r="BC670" s="54" t="s">
        <v>348</v>
      </c>
      <c r="BD670" s="55" t="b">
        <v>1</v>
      </c>
      <c r="BE670" s="56" t="str">
        <f>J184</f>
        <v>0.00</v>
      </c>
      <c r="BF670" s="54" t="str">
        <f>""&amp;J184</f>
        <v>0.00</v>
      </c>
      <c r="BG670" s="54" t="b">
        <v>0</v>
      </c>
      <c r="BH670" s="54" t="b">
        <v>0</v>
      </c>
      <c r="BK670" s="54" t="e">
        <f t="shared" ca="1" si="89"/>
        <v>#N/A</v>
      </c>
      <c r="BL670" s="54" t="e">
        <f t="shared" ca="1" si="90"/>
        <v>#N/A</v>
      </c>
    </row>
    <row r="671" spans="2:64">
      <c r="AD671" s="54">
        <f>ROW()</f>
        <v>671</v>
      </c>
      <c r="BB671" s="54" t="s">
        <v>1749</v>
      </c>
      <c r="BC671" s="54" t="s">
        <v>348</v>
      </c>
      <c r="BD671" s="55" t="b">
        <v>1</v>
      </c>
      <c r="BE671" s="56" t="str">
        <f>J185</f>
        <v>0.00</v>
      </c>
      <c r="BF671" s="54" t="str">
        <f>""&amp;J185</f>
        <v>0.00</v>
      </c>
      <c r="BG671" s="54" t="b">
        <v>0</v>
      </c>
      <c r="BH671" s="54" t="b">
        <v>0</v>
      </c>
      <c r="BK671" s="54" t="e">
        <f t="shared" ca="1" si="89"/>
        <v>#N/A</v>
      </c>
      <c r="BL671" s="54" t="e">
        <f t="shared" ca="1" si="90"/>
        <v>#N/A</v>
      </c>
    </row>
    <row r="672" spans="2:64">
      <c r="B672" s="54" t="s">
        <v>1750</v>
      </c>
      <c r="M672" s="127"/>
      <c r="N672" s="128"/>
      <c r="O672" s="128"/>
      <c r="P672" s="2"/>
      <c r="AD672" s="54">
        <f>ROW()</f>
        <v>672</v>
      </c>
      <c r="BB672" s="54" t="s">
        <v>1751</v>
      </c>
      <c r="BC672" s="54" t="s">
        <v>348</v>
      </c>
      <c r="BD672" s="55" t="b">
        <v>1</v>
      </c>
      <c r="BE672" s="56" t="str">
        <f>J186</f>
        <v>0.00</v>
      </c>
      <c r="BF672" s="54" t="str">
        <f>""&amp;J186</f>
        <v>0.00</v>
      </c>
      <c r="BG672" s="54" t="b">
        <v>0</v>
      </c>
      <c r="BH672" s="54" t="b">
        <v>0</v>
      </c>
      <c r="BK672" s="54" t="e">
        <f t="shared" ca="1" si="89"/>
        <v>#N/A</v>
      </c>
      <c r="BL672" s="54" t="e">
        <f t="shared" ca="1" si="90"/>
        <v>#N/A</v>
      </c>
    </row>
    <row r="673" spans="1:64">
      <c r="AD673" s="54">
        <f>ROW()</f>
        <v>673</v>
      </c>
      <c r="BB673" s="73" t="s">
        <v>1752</v>
      </c>
      <c r="BC673" s="54" t="s">
        <v>348</v>
      </c>
      <c r="BD673" s="55" t="b">
        <v>1</v>
      </c>
      <c r="BE673" s="56" t="str">
        <f>J188</f>
        <v>0.00</v>
      </c>
      <c r="BF673" s="54" t="str">
        <f>""&amp;J188</f>
        <v>0.00</v>
      </c>
      <c r="BG673" s="54" t="b">
        <v>0</v>
      </c>
      <c r="BH673" s="54" t="b">
        <v>0</v>
      </c>
      <c r="BK673" s="54" t="e">
        <f t="shared" ca="1" si="89"/>
        <v>#N/A</v>
      </c>
      <c r="BL673" s="54" t="e">
        <f t="shared" ca="1" si="90"/>
        <v>#N/A</v>
      </c>
    </row>
    <row r="674" spans="1:64">
      <c r="B674" s="51" t="s">
        <v>1753</v>
      </c>
      <c r="AD674" s="54">
        <f>ROW()</f>
        <v>674</v>
      </c>
      <c r="BB674" s="54" t="s">
        <v>1754</v>
      </c>
      <c r="BC674" s="54" t="s">
        <v>461</v>
      </c>
      <c r="BD674" s="55" t="b">
        <v>0</v>
      </c>
      <c r="BE674" s="54" t="s">
        <v>811</v>
      </c>
      <c r="BF674" s="54" t="s">
        <v>811</v>
      </c>
      <c r="BG674" s="54" t="b">
        <v>0</v>
      </c>
      <c r="BH674" s="54" t="b">
        <v>0</v>
      </c>
      <c r="BK674" s="54" t="s">
        <v>463</v>
      </c>
      <c r="BL674" s="54" t="s">
        <v>463</v>
      </c>
    </row>
    <row r="675" spans="1:64" hidden="1">
      <c r="A675" s="68" t="s">
        <v>789</v>
      </c>
      <c r="AD675" s="54">
        <f>ROW()</f>
        <v>675</v>
      </c>
      <c r="BB675" s="54" t="s">
        <v>1755</v>
      </c>
      <c r="BC675" s="54" t="s">
        <v>461</v>
      </c>
      <c r="BD675" s="55" t="b">
        <v>0</v>
      </c>
      <c r="BE675" s="54" t="s">
        <v>919</v>
      </c>
      <c r="BF675" s="54" t="s">
        <v>919</v>
      </c>
      <c r="BG675" s="54" t="b">
        <v>0</v>
      </c>
      <c r="BH675" s="54" t="b">
        <v>0</v>
      </c>
      <c r="BK675" s="54" t="s">
        <v>463</v>
      </c>
      <c r="BL675" s="54" t="s">
        <v>463</v>
      </c>
    </row>
    <row r="676" spans="1:64" hidden="1">
      <c r="A676" s="68" t="s">
        <v>789</v>
      </c>
      <c r="AD676" s="54">
        <f>ROW()</f>
        <v>676</v>
      </c>
      <c r="BB676" s="54" t="s">
        <v>1756</v>
      </c>
      <c r="BC676" s="54" t="s">
        <v>348</v>
      </c>
      <c r="BD676" s="55" t="b">
        <v>1</v>
      </c>
      <c r="BE676" s="56">
        <f>L176</f>
        <v>0</v>
      </c>
      <c r="BF676" s="54" t="str">
        <f>""&amp;L176</f>
        <v/>
      </c>
      <c r="BG676" s="54" t="b">
        <v>1</v>
      </c>
      <c r="BH676" s="54" t="b">
        <v>1</v>
      </c>
      <c r="BK676" s="54" t="e">
        <f t="shared" ref="BK676:BK686" ca="1" si="91">_xlfn.FORMULATEXT(BE676)</f>
        <v>#N/A</v>
      </c>
      <c r="BL676" s="54" t="e">
        <f t="shared" ref="BL676:BL686" ca="1" si="92">_xlfn.FORMULATEXT(BE676)</f>
        <v>#N/A</v>
      </c>
    </row>
    <row r="677" spans="1:64">
      <c r="AD677" s="54">
        <f>ROW()</f>
        <v>677</v>
      </c>
      <c r="BB677" s="54" t="s">
        <v>1757</v>
      </c>
      <c r="BC677" s="54" t="s">
        <v>348</v>
      </c>
      <c r="BD677" s="55" t="b">
        <v>1</v>
      </c>
      <c r="BE677" s="56" t="str">
        <f>L177</f>
        <v>0.00</v>
      </c>
      <c r="BF677" s="54" t="str">
        <f>""&amp;L177</f>
        <v>0.00</v>
      </c>
      <c r="BG677" s="54" t="b">
        <v>0</v>
      </c>
      <c r="BH677" s="54" t="b">
        <v>0</v>
      </c>
      <c r="BK677" s="54" t="e">
        <f t="shared" ca="1" si="91"/>
        <v>#N/A</v>
      </c>
      <c r="BL677" s="54" t="e">
        <f t="shared" ca="1" si="92"/>
        <v>#N/A</v>
      </c>
    </row>
    <row r="678" spans="1:64">
      <c r="B678" s="54" t="s">
        <v>1758</v>
      </c>
      <c r="M678" s="127"/>
      <c r="N678" s="128"/>
      <c r="O678" s="128"/>
      <c r="P678" s="2"/>
      <c r="AD678" s="54">
        <f>ROW()</f>
        <v>678</v>
      </c>
      <c r="BB678" s="54" t="s">
        <v>1759</v>
      </c>
      <c r="BC678" s="54" t="s">
        <v>348</v>
      </c>
      <c r="BD678" s="55" t="b">
        <v>1</v>
      </c>
      <c r="BE678" s="56">
        <f>L178</f>
        <v>0</v>
      </c>
      <c r="BF678" s="54" t="str">
        <f>""&amp;L178</f>
        <v/>
      </c>
      <c r="BG678" s="54" t="b">
        <v>1</v>
      </c>
      <c r="BH678" s="54" t="b">
        <v>1</v>
      </c>
      <c r="BK678" s="54" t="e">
        <f t="shared" ca="1" si="91"/>
        <v>#N/A</v>
      </c>
      <c r="BL678" s="54" t="e">
        <f t="shared" ca="1" si="92"/>
        <v>#N/A</v>
      </c>
    </row>
    <row r="679" spans="1:64">
      <c r="AD679" s="54">
        <f>ROW()</f>
        <v>679</v>
      </c>
      <c r="BB679" s="54" t="s">
        <v>1760</v>
      </c>
      <c r="BC679" s="54" t="s">
        <v>348</v>
      </c>
      <c r="BD679" s="55" t="b">
        <v>1</v>
      </c>
      <c r="BE679" s="56">
        <f>L179</f>
        <v>0</v>
      </c>
      <c r="BF679" s="54" t="str">
        <f>""&amp;L179</f>
        <v/>
      </c>
      <c r="BG679" s="54" t="b">
        <v>1</v>
      </c>
      <c r="BH679" s="54" t="b">
        <v>1</v>
      </c>
      <c r="BK679" s="54" t="e">
        <f t="shared" ca="1" si="91"/>
        <v>#N/A</v>
      </c>
      <c r="BL679" s="54" t="e">
        <f t="shared" ca="1" si="92"/>
        <v>#N/A</v>
      </c>
    </row>
    <row r="680" spans="1:64">
      <c r="B680" s="54" t="s">
        <v>1761</v>
      </c>
      <c r="M680" s="132"/>
      <c r="N680" s="133"/>
      <c r="O680" s="133"/>
      <c r="P680" s="134"/>
      <c r="AD680" s="54">
        <f>ROW()</f>
        <v>680</v>
      </c>
      <c r="BB680" s="54" t="s">
        <v>1762</v>
      </c>
      <c r="BC680" s="54" t="s">
        <v>348</v>
      </c>
      <c r="BD680" s="55" t="b">
        <v>1</v>
      </c>
      <c r="BE680" s="56">
        <f>L180</f>
        <v>0</v>
      </c>
      <c r="BF680" s="54" t="str">
        <f>""&amp;L180</f>
        <v/>
      </c>
      <c r="BG680" s="54" t="b">
        <v>1</v>
      </c>
      <c r="BH680" s="54" t="b">
        <v>1</v>
      </c>
      <c r="BK680" s="54" t="e">
        <f t="shared" ca="1" si="91"/>
        <v>#N/A</v>
      </c>
      <c r="BL680" s="54" t="e">
        <f t="shared" ca="1" si="92"/>
        <v>#N/A</v>
      </c>
    </row>
    <row r="681" spans="1:64">
      <c r="AD681" s="54">
        <f>ROW()</f>
        <v>681</v>
      </c>
      <c r="BB681" s="54" t="s">
        <v>1763</v>
      </c>
      <c r="BC681" s="54" t="s">
        <v>348</v>
      </c>
      <c r="BD681" s="55" t="b">
        <v>1</v>
      </c>
      <c r="BE681" s="56" t="str">
        <f>L182</f>
        <v>0.00</v>
      </c>
      <c r="BF681" s="54" t="str">
        <f>""&amp;L182</f>
        <v>0.00</v>
      </c>
      <c r="BG681" s="54" t="b">
        <v>0</v>
      </c>
      <c r="BH681" s="54" t="b">
        <v>0</v>
      </c>
      <c r="BK681" s="54" t="e">
        <f t="shared" ca="1" si="91"/>
        <v>#N/A</v>
      </c>
      <c r="BL681" s="54" t="e">
        <f t="shared" ca="1" si="92"/>
        <v>#N/A</v>
      </c>
    </row>
    <row r="682" spans="1:64">
      <c r="B682" s="82" t="s">
        <v>1764</v>
      </c>
      <c r="C682" s="61"/>
      <c r="D682" s="61"/>
      <c r="E682" s="61"/>
      <c r="F682" s="61"/>
      <c r="G682" s="61"/>
      <c r="H682" s="61"/>
      <c r="I682" s="61"/>
      <c r="J682" s="61"/>
      <c r="K682" s="61"/>
      <c r="L682" s="61"/>
      <c r="AD682" s="54">
        <f>ROW()</f>
        <v>682</v>
      </c>
      <c r="BB682" s="54" t="s">
        <v>1765</v>
      </c>
      <c r="BC682" s="54" t="s">
        <v>348</v>
      </c>
      <c r="BD682" s="55" t="b">
        <v>1</v>
      </c>
      <c r="BE682" s="56">
        <f>L183</f>
        <v>0</v>
      </c>
      <c r="BF682" s="54" t="str">
        <f>""&amp;L183</f>
        <v/>
      </c>
      <c r="BG682" s="54" t="b">
        <v>1</v>
      </c>
      <c r="BH682" s="54" t="b">
        <v>1</v>
      </c>
      <c r="BK682" s="54" t="e">
        <f t="shared" ca="1" si="91"/>
        <v>#N/A</v>
      </c>
      <c r="BL682" s="54" t="e">
        <f t="shared" ca="1" si="92"/>
        <v>#N/A</v>
      </c>
    </row>
    <row r="683" spans="1:64">
      <c r="B683" s="61"/>
      <c r="C683" s="61"/>
      <c r="D683" s="61"/>
      <c r="E683" s="61"/>
      <c r="F683" s="61"/>
      <c r="G683" s="61"/>
      <c r="H683" s="61"/>
      <c r="I683" s="88"/>
      <c r="J683" s="88"/>
      <c r="K683" s="88"/>
      <c r="L683" s="88"/>
      <c r="AD683" s="54">
        <f>ROW()</f>
        <v>683</v>
      </c>
      <c r="BB683" s="54" t="s">
        <v>1766</v>
      </c>
      <c r="BC683" s="54" t="s">
        <v>348</v>
      </c>
      <c r="BD683" s="55" t="b">
        <v>1</v>
      </c>
      <c r="BE683" s="56">
        <f>L184</f>
        <v>0</v>
      </c>
      <c r="BF683" s="54" t="str">
        <f>""&amp;L184</f>
        <v/>
      </c>
      <c r="BG683" s="54" t="b">
        <v>1</v>
      </c>
      <c r="BH683" s="54" t="b">
        <v>1</v>
      </c>
      <c r="BK683" s="54" t="e">
        <f t="shared" ca="1" si="91"/>
        <v>#N/A</v>
      </c>
      <c r="BL683" s="54" t="e">
        <f t="shared" ca="1" si="92"/>
        <v>#N/A</v>
      </c>
    </row>
    <row r="684" spans="1:64">
      <c r="B684" s="89" t="s">
        <v>1767</v>
      </c>
      <c r="C684" s="88"/>
      <c r="D684" s="88"/>
      <c r="E684" s="61"/>
      <c r="F684" s="61"/>
      <c r="G684" s="61"/>
      <c r="H684" s="61"/>
      <c r="I684" s="7"/>
      <c r="J684" s="6"/>
      <c r="K684" s="6"/>
      <c r="L684" s="6"/>
      <c r="M684" s="5"/>
      <c r="N684" s="54" t="s">
        <v>1768</v>
      </c>
      <c r="AD684" s="54">
        <f>ROW()</f>
        <v>684</v>
      </c>
      <c r="BB684" s="54" t="s">
        <v>1769</v>
      </c>
      <c r="BC684" s="54" t="s">
        <v>348</v>
      </c>
      <c r="BD684" s="55" t="b">
        <v>1</v>
      </c>
      <c r="BE684" s="56">
        <f>L185</f>
        <v>0</v>
      </c>
      <c r="BF684" s="54" t="str">
        <f>""&amp;L185</f>
        <v/>
      </c>
      <c r="BG684" s="54" t="b">
        <v>1</v>
      </c>
      <c r="BH684" s="54" t="b">
        <v>1</v>
      </c>
      <c r="BK684" s="54" t="e">
        <f t="shared" ca="1" si="91"/>
        <v>#N/A</v>
      </c>
      <c r="BL684" s="54" t="e">
        <f t="shared" ca="1" si="92"/>
        <v>#N/A</v>
      </c>
    </row>
    <row r="685" spans="1:64">
      <c r="B685" s="4"/>
      <c r="C685" s="3"/>
      <c r="D685" s="2"/>
      <c r="E685" s="54" t="s">
        <v>1770</v>
      </c>
      <c r="G685" s="61"/>
      <c r="H685" s="61"/>
      <c r="I685" s="61"/>
      <c r="J685" s="61"/>
      <c r="K685" s="61"/>
      <c r="L685" s="61"/>
      <c r="AD685" s="54">
        <f>ROW()</f>
        <v>685</v>
      </c>
      <c r="BB685" s="54" t="s">
        <v>1771</v>
      </c>
      <c r="BC685" s="54" t="s">
        <v>348</v>
      </c>
      <c r="BD685" s="55" t="b">
        <v>1</v>
      </c>
      <c r="BE685" s="56">
        <f>L186</f>
        <v>0</v>
      </c>
      <c r="BF685" s="54" t="str">
        <f>""&amp;L186</f>
        <v/>
      </c>
      <c r="BG685" s="54" t="b">
        <v>1</v>
      </c>
      <c r="BH685" s="54" t="b">
        <v>1</v>
      </c>
      <c r="BK685" s="54" t="e">
        <f t="shared" ca="1" si="91"/>
        <v>#N/A</v>
      </c>
      <c r="BL685" s="54" t="e">
        <f t="shared" ca="1" si="92"/>
        <v>#N/A</v>
      </c>
    </row>
    <row r="686" spans="1:64">
      <c r="B686" s="65" t="s">
        <v>1772</v>
      </c>
      <c r="C686" s="61"/>
      <c r="D686" s="61"/>
      <c r="E686" s="61"/>
      <c r="F686" s="61"/>
      <c r="G686" s="61"/>
      <c r="H686" s="61"/>
      <c r="I686" s="61"/>
      <c r="J686" s="61"/>
      <c r="K686" s="61"/>
      <c r="L686" s="61"/>
      <c r="AD686" s="54">
        <f>ROW()</f>
        <v>686</v>
      </c>
      <c r="BB686" s="73" t="s">
        <v>1773</v>
      </c>
      <c r="BC686" s="54" t="s">
        <v>348</v>
      </c>
      <c r="BD686" s="55" t="b">
        <v>1</v>
      </c>
      <c r="BE686" s="56" t="str">
        <f>L188</f>
        <v>0.00</v>
      </c>
      <c r="BF686" s="54" t="str">
        <f>""&amp;L188</f>
        <v>0.00</v>
      </c>
      <c r="BG686" s="54" t="b">
        <v>0</v>
      </c>
      <c r="BH686" s="54" t="b">
        <v>0</v>
      </c>
      <c r="BK686" s="54" t="e">
        <f t="shared" ca="1" si="91"/>
        <v>#N/A</v>
      </c>
      <c r="BL686" s="54" t="e">
        <f t="shared" ca="1" si="92"/>
        <v>#N/A</v>
      </c>
    </row>
    <row r="687" spans="1:64">
      <c r="B687" s="65"/>
      <c r="C687" s="61"/>
      <c r="D687" s="61"/>
      <c r="E687" s="61"/>
      <c r="F687" s="61"/>
      <c r="G687" s="61"/>
      <c r="H687" s="61"/>
      <c r="I687" s="61"/>
      <c r="J687" s="61"/>
      <c r="K687" s="61"/>
      <c r="L687" s="61"/>
      <c r="AD687" s="54">
        <f>ROW()</f>
        <v>687</v>
      </c>
      <c r="BB687" s="54" t="s">
        <v>1774</v>
      </c>
      <c r="BC687" s="54" t="s">
        <v>461</v>
      </c>
      <c r="BD687" s="55" t="b">
        <v>0</v>
      </c>
      <c r="BE687" s="54" t="s">
        <v>811</v>
      </c>
      <c r="BF687" s="54" t="s">
        <v>811</v>
      </c>
      <c r="BG687" s="54" t="b">
        <v>0</v>
      </c>
      <c r="BH687" s="54" t="b">
        <v>0</v>
      </c>
      <c r="BK687" s="54" t="s">
        <v>463</v>
      </c>
      <c r="BL687" s="54" t="s">
        <v>463</v>
      </c>
    </row>
    <row r="688" spans="1:64">
      <c r="B688" s="61" t="s">
        <v>1775</v>
      </c>
      <c r="C688" s="61"/>
      <c r="D688" s="61"/>
      <c r="E688" s="61"/>
      <c r="F688" s="61"/>
      <c r="G688" s="61"/>
      <c r="H688" s="61"/>
      <c r="I688" s="61"/>
      <c r="J688" s="61"/>
      <c r="K688" s="61"/>
      <c r="L688" s="61"/>
      <c r="AD688" s="54">
        <f>ROW()</f>
        <v>688</v>
      </c>
      <c r="BB688" s="54" t="s">
        <v>1776</v>
      </c>
      <c r="BC688" s="54" t="s">
        <v>461</v>
      </c>
      <c r="BD688" s="55" t="b">
        <v>0</v>
      </c>
      <c r="BE688" s="54" t="s">
        <v>1658</v>
      </c>
      <c r="BF688" s="54" t="s">
        <v>1658</v>
      </c>
      <c r="BG688" s="54" t="b">
        <v>0</v>
      </c>
      <c r="BH688" s="54" t="b">
        <v>0</v>
      </c>
      <c r="BK688" s="54" t="s">
        <v>463</v>
      </c>
      <c r="BL688" s="54" t="s">
        <v>463</v>
      </c>
    </row>
    <row r="689" spans="2:64">
      <c r="B689" s="37" t="s">
        <v>1777</v>
      </c>
      <c r="C689" s="61"/>
      <c r="D689" s="61"/>
      <c r="E689" s="61"/>
      <c r="F689" s="61"/>
      <c r="G689" s="61"/>
      <c r="H689" s="61"/>
      <c r="I689" s="61"/>
      <c r="J689" s="61"/>
      <c r="K689" s="61"/>
      <c r="L689" s="61"/>
      <c r="AD689" s="54">
        <f>ROW()</f>
        <v>689</v>
      </c>
      <c r="BB689" s="54" t="s">
        <v>1778</v>
      </c>
      <c r="BC689" s="54" t="s">
        <v>348</v>
      </c>
      <c r="BD689" s="55" t="b">
        <v>1</v>
      </c>
      <c r="BE689" s="56">
        <f>O176</f>
        <v>0</v>
      </c>
      <c r="BF689" s="54" t="str">
        <f>""&amp;O176</f>
        <v/>
      </c>
      <c r="BG689" s="54" t="b">
        <v>1</v>
      </c>
      <c r="BH689" s="54" t="b">
        <v>1</v>
      </c>
      <c r="BK689" s="54" t="e">
        <f t="shared" ref="BK689:BK699" ca="1" si="93">_xlfn.FORMULATEXT(BE689)</f>
        <v>#N/A</v>
      </c>
      <c r="BL689" s="54" t="e">
        <f t="shared" ref="BL689:BL699" ca="1" si="94">_xlfn.FORMULATEXT(BE689)</f>
        <v>#N/A</v>
      </c>
    </row>
    <row r="690" spans="2:64">
      <c r="B690" s="37"/>
      <c r="C690" s="61"/>
      <c r="D690" s="61"/>
      <c r="E690" s="61"/>
      <c r="F690" s="61"/>
      <c r="G690" s="61"/>
      <c r="H690" s="61"/>
      <c r="I690" s="61"/>
      <c r="J690" s="61"/>
      <c r="K690" s="61"/>
      <c r="L690" s="61"/>
      <c r="AD690" s="54">
        <f>ROW()</f>
        <v>690</v>
      </c>
      <c r="BB690" s="54" t="s">
        <v>1779</v>
      </c>
      <c r="BC690" s="54" t="s">
        <v>348</v>
      </c>
      <c r="BD690" s="55" t="b">
        <v>1</v>
      </c>
      <c r="BE690" s="56" t="str">
        <f>O177</f>
        <v>0.00</v>
      </c>
      <c r="BF690" s="54" t="str">
        <f>""&amp;O177</f>
        <v>0.00</v>
      </c>
      <c r="BG690" s="54" t="b">
        <v>0</v>
      </c>
      <c r="BH690" s="54" t="b">
        <v>0</v>
      </c>
      <c r="BK690" s="54" t="e">
        <f t="shared" ca="1" si="93"/>
        <v>#N/A</v>
      </c>
      <c r="BL690" s="54" t="e">
        <f t="shared" ca="1" si="94"/>
        <v>#N/A</v>
      </c>
    </row>
    <row r="691" spans="2:64">
      <c r="B691" s="37" t="s">
        <v>1780</v>
      </c>
      <c r="C691" s="61"/>
      <c r="D691" s="61"/>
      <c r="E691" s="61"/>
      <c r="F691" s="61"/>
      <c r="G691" s="61"/>
      <c r="H691" s="61"/>
      <c r="I691" s="61"/>
      <c r="J691" s="61"/>
      <c r="K691" s="61"/>
      <c r="L691" s="61"/>
      <c r="AD691" s="54">
        <f>ROW()</f>
        <v>691</v>
      </c>
      <c r="BB691" s="54" t="s">
        <v>1781</v>
      </c>
      <c r="BC691" s="54" t="s">
        <v>348</v>
      </c>
      <c r="BD691" s="55" t="b">
        <v>1</v>
      </c>
      <c r="BE691" s="56">
        <f>O178</f>
        <v>0</v>
      </c>
      <c r="BF691" s="54" t="str">
        <f>""&amp;O178</f>
        <v/>
      </c>
      <c r="BG691" s="54" t="b">
        <v>1</v>
      </c>
      <c r="BH691" s="54" t="b">
        <v>1</v>
      </c>
      <c r="BK691" s="54" t="e">
        <f t="shared" ca="1" si="93"/>
        <v>#N/A</v>
      </c>
      <c r="BL691" s="54" t="e">
        <f t="shared" ca="1" si="94"/>
        <v>#N/A</v>
      </c>
    </row>
    <row r="692" spans="2:64">
      <c r="B692" s="61"/>
      <c r="C692" s="61"/>
      <c r="D692" s="61"/>
      <c r="E692" s="61"/>
      <c r="F692" s="61"/>
      <c r="G692" s="61"/>
      <c r="H692" s="61"/>
      <c r="I692" s="61"/>
      <c r="J692" s="61"/>
      <c r="K692" s="61"/>
      <c r="L692" s="61"/>
      <c r="AD692" s="54">
        <f>ROW()</f>
        <v>692</v>
      </c>
      <c r="BB692" s="54" t="s">
        <v>1782</v>
      </c>
      <c r="BC692" s="54" t="s">
        <v>348</v>
      </c>
      <c r="BD692" s="55" t="b">
        <v>1</v>
      </c>
      <c r="BE692" s="56">
        <f>O179</f>
        <v>0</v>
      </c>
      <c r="BF692" s="54" t="str">
        <f>""&amp;O179</f>
        <v/>
      </c>
      <c r="BG692" s="54" t="b">
        <v>1</v>
      </c>
      <c r="BH692" s="54" t="b">
        <v>1</v>
      </c>
      <c r="BK692" s="54" t="e">
        <f t="shared" ca="1" si="93"/>
        <v>#N/A</v>
      </c>
      <c r="BL692" s="54" t="e">
        <f t="shared" ca="1" si="94"/>
        <v>#N/A</v>
      </c>
    </row>
    <row r="693" spans="2:64">
      <c r="B693" s="82" t="s">
        <v>1783</v>
      </c>
      <c r="C693" s="61"/>
      <c r="D693" s="61"/>
      <c r="E693" s="61"/>
      <c r="F693" s="61"/>
      <c r="G693" s="61"/>
      <c r="H693" s="61"/>
      <c r="I693" s="61"/>
      <c r="J693" s="61"/>
      <c r="K693" s="61"/>
      <c r="L693" s="61"/>
      <c r="M693" s="1" t="s">
        <v>1736</v>
      </c>
      <c r="N693" s="1"/>
      <c r="O693" s="1"/>
      <c r="P693" s="1"/>
      <c r="AD693" s="54">
        <f>ROW()</f>
        <v>693</v>
      </c>
      <c r="BB693" s="54" t="s">
        <v>1784</v>
      </c>
      <c r="BC693" s="54" t="s">
        <v>348</v>
      </c>
      <c r="BD693" s="55" t="b">
        <v>1</v>
      </c>
      <c r="BE693" s="56">
        <f>O180</f>
        <v>0</v>
      </c>
      <c r="BF693" s="54" t="str">
        <f>""&amp;O180</f>
        <v/>
      </c>
      <c r="BG693" s="54" t="b">
        <v>1</v>
      </c>
      <c r="BH693" s="54" t="b">
        <v>1</v>
      </c>
      <c r="BK693" s="54" t="e">
        <f t="shared" ca="1" si="93"/>
        <v>#N/A</v>
      </c>
      <c r="BL693" s="54" t="e">
        <f t="shared" ca="1" si="94"/>
        <v>#N/A</v>
      </c>
    </row>
    <row r="694" spans="2:64">
      <c r="AD694" s="54">
        <f>ROW()</f>
        <v>694</v>
      </c>
      <c r="BB694" s="54" t="s">
        <v>1785</v>
      </c>
      <c r="BC694" s="54" t="s">
        <v>348</v>
      </c>
      <c r="BD694" s="55" t="b">
        <v>1</v>
      </c>
      <c r="BE694" s="56" t="str">
        <f>O182</f>
        <v>0.00</v>
      </c>
      <c r="BF694" s="54" t="str">
        <f>""&amp;O182</f>
        <v>0.00</v>
      </c>
      <c r="BG694" s="54" t="b">
        <v>0</v>
      </c>
      <c r="BH694" s="54" t="b">
        <v>0</v>
      </c>
      <c r="BK694" s="54" t="e">
        <f t="shared" ca="1" si="93"/>
        <v>#N/A</v>
      </c>
      <c r="BL694" s="54" t="e">
        <f t="shared" ca="1" si="94"/>
        <v>#N/A</v>
      </c>
    </row>
    <row r="695" spans="2:64">
      <c r="B695" s="54" t="s">
        <v>1786</v>
      </c>
      <c r="N695" s="72"/>
      <c r="O695" s="72"/>
      <c r="P695" s="72"/>
      <c r="AA695" s="90"/>
      <c r="AD695" s="54">
        <f>ROW()</f>
        <v>695</v>
      </c>
      <c r="BB695" s="54" t="s">
        <v>1787</v>
      </c>
      <c r="BC695" s="54" t="s">
        <v>348</v>
      </c>
      <c r="BD695" s="55" t="b">
        <v>1</v>
      </c>
      <c r="BE695" s="56">
        <f>O183</f>
        <v>0</v>
      </c>
      <c r="BF695" s="54" t="str">
        <f>""&amp;O183</f>
        <v/>
      </c>
      <c r="BG695" s="54" t="b">
        <v>1</v>
      </c>
      <c r="BH695" s="54" t="b">
        <v>1</v>
      </c>
      <c r="BK695" s="54" t="e">
        <f t="shared" ca="1" si="93"/>
        <v>#N/A</v>
      </c>
      <c r="BL695" s="54" t="e">
        <f t="shared" ca="1" si="94"/>
        <v>#N/A</v>
      </c>
    </row>
    <row r="696" spans="2:64">
      <c r="B696" s="83" t="s">
        <v>1788</v>
      </c>
      <c r="AD696" s="54">
        <f>ROW()</f>
        <v>696</v>
      </c>
      <c r="BB696" s="54" t="s">
        <v>1789</v>
      </c>
      <c r="BC696" s="54" t="s">
        <v>348</v>
      </c>
      <c r="BD696" s="55" t="b">
        <v>1</v>
      </c>
      <c r="BE696" s="56">
        <f>O184</f>
        <v>0</v>
      </c>
      <c r="BF696" s="54" t="str">
        <f>""&amp;O184</f>
        <v/>
      </c>
      <c r="BG696" s="54" t="b">
        <v>1</v>
      </c>
      <c r="BH696" s="54" t="b">
        <v>1</v>
      </c>
      <c r="BK696" s="54" t="e">
        <f t="shared" ca="1" si="93"/>
        <v>#N/A</v>
      </c>
      <c r="BL696" s="54" t="e">
        <f t="shared" ca="1" si="94"/>
        <v>#N/A</v>
      </c>
    </row>
    <row r="697" spans="2:64">
      <c r="AD697" s="54">
        <f>ROW()</f>
        <v>697</v>
      </c>
      <c r="BB697" s="54" t="s">
        <v>1790</v>
      </c>
      <c r="BC697" s="54" t="s">
        <v>348</v>
      </c>
      <c r="BD697" s="55" t="b">
        <v>1</v>
      </c>
      <c r="BE697" s="56">
        <f>O185</f>
        <v>0</v>
      </c>
      <c r="BF697" s="54" t="str">
        <f>""&amp;O185</f>
        <v/>
      </c>
      <c r="BG697" s="54" t="b">
        <v>1</v>
      </c>
      <c r="BH697" s="54" t="b">
        <v>1</v>
      </c>
      <c r="BK697" s="54" t="e">
        <f t="shared" ca="1" si="93"/>
        <v>#N/A</v>
      </c>
      <c r="BL697" s="54" t="e">
        <f t="shared" ca="1" si="94"/>
        <v>#N/A</v>
      </c>
    </row>
    <row r="698" spans="2:64">
      <c r="B698" s="54" t="s">
        <v>1791</v>
      </c>
      <c r="M698" s="98"/>
      <c r="N698" s="99"/>
      <c r="O698" s="99"/>
      <c r="P698" s="100"/>
      <c r="AD698" s="54">
        <f>ROW()</f>
        <v>698</v>
      </c>
      <c r="BB698" s="54" t="s">
        <v>1792</v>
      </c>
      <c r="BC698" s="54" t="s">
        <v>348</v>
      </c>
      <c r="BD698" s="55" t="b">
        <v>1</v>
      </c>
      <c r="BE698" s="56">
        <f>O186</f>
        <v>0</v>
      </c>
      <c r="BF698" s="54" t="str">
        <f>""&amp;O186</f>
        <v/>
      </c>
      <c r="BG698" s="54" t="b">
        <v>1</v>
      </c>
      <c r="BH698" s="54" t="b">
        <v>1</v>
      </c>
      <c r="BK698" s="54" t="e">
        <f t="shared" ca="1" si="93"/>
        <v>#N/A</v>
      </c>
      <c r="BL698" s="54" t="e">
        <f t="shared" ca="1" si="94"/>
        <v>#N/A</v>
      </c>
    </row>
    <row r="699" spans="2:64">
      <c r="B699" s="54" t="s">
        <v>1793</v>
      </c>
      <c r="AD699" s="54">
        <f>ROW()</f>
        <v>699</v>
      </c>
      <c r="BB699" s="73" t="s">
        <v>1794</v>
      </c>
      <c r="BC699" s="54" t="s">
        <v>348</v>
      </c>
      <c r="BD699" s="55" t="b">
        <v>1</v>
      </c>
      <c r="BE699" s="56" t="str">
        <f>O188</f>
        <v>0.00</v>
      </c>
      <c r="BF699" s="54" t="str">
        <f>""&amp;O188</f>
        <v>0.00</v>
      </c>
      <c r="BG699" s="54" t="b">
        <v>0</v>
      </c>
      <c r="BH699" s="54" t="b">
        <v>0</v>
      </c>
      <c r="BK699" s="54" t="e">
        <f t="shared" ca="1" si="93"/>
        <v>#N/A</v>
      </c>
      <c r="BL699" s="54" t="e">
        <f t="shared" ca="1" si="94"/>
        <v>#N/A</v>
      </c>
    </row>
    <row r="700" spans="2:64">
      <c r="AD700" s="54">
        <f>ROW()</f>
        <v>700</v>
      </c>
      <c r="BB700" s="54" t="s">
        <v>1795</v>
      </c>
      <c r="BC700" s="54" t="s">
        <v>461</v>
      </c>
      <c r="BD700" s="55" t="b">
        <v>0</v>
      </c>
      <c r="BE700" s="54" t="s">
        <v>811</v>
      </c>
      <c r="BF700" s="54" t="s">
        <v>811</v>
      </c>
      <c r="BG700" s="54" t="b">
        <v>0</v>
      </c>
      <c r="BH700" s="54" t="b">
        <v>0</v>
      </c>
      <c r="BK700" s="54" t="s">
        <v>463</v>
      </c>
      <c r="BL700" s="54" t="s">
        <v>463</v>
      </c>
    </row>
    <row r="701" spans="2:64">
      <c r="B701" s="82" t="s">
        <v>1783</v>
      </c>
      <c r="C701" s="61"/>
      <c r="D701" s="61"/>
      <c r="E701" s="61"/>
      <c r="F701" s="61"/>
      <c r="G701" s="61"/>
      <c r="H701" s="61"/>
      <c r="I701" s="61"/>
      <c r="J701" s="61"/>
      <c r="K701" s="61"/>
      <c r="L701" s="61"/>
      <c r="M701" s="101" t="s">
        <v>1736</v>
      </c>
      <c r="N701" s="102"/>
      <c r="O701" s="102"/>
      <c r="P701" s="103"/>
      <c r="AD701" s="54">
        <f>ROW()</f>
        <v>701</v>
      </c>
      <c r="BB701" s="54" t="s">
        <v>1796</v>
      </c>
      <c r="BC701" s="54" t="s">
        <v>461</v>
      </c>
      <c r="BD701" s="55" t="b">
        <v>0</v>
      </c>
      <c r="BE701" s="54" t="s">
        <v>1697</v>
      </c>
      <c r="BF701" s="54" t="s">
        <v>1697</v>
      </c>
      <c r="BG701" s="54" t="b">
        <v>0</v>
      </c>
      <c r="BH701" s="54" t="b">
        <v>0</v>
      </c>
      <c r="BK701" s="54" t="s">
        <v>463</v>
      </c>
      <c r="BL701" s="54" t="s">
        <v>463</v>
      </c>
    </row>
    <row r="702" spans="2:64">
      <c r="AD702" s="54">
        <f>ROW()</f>
        <v>702</v>
      </c>
      <c r="BB702" s="54" t="s">
        <v>1797</v>
      </c>
      <c r="BC702" s="54" t="s">
        <v>348</v>
      </c>
      <c r="BD702" s="55" t="b">
        <v>1</v>
      </c>
      <c r="BE702" s="56">
        <f>R176</f>
        <v>0</v>
      </c>
      <c r="BF702" s="54" t="str">
        <f>""&amp;R176</f>
        <v/>
      </c>
      <c r="BG702" s="54" t="b">
        <v>0</v>
      </c>
      <c r="BH702" s="54" t="b">
        <v>0</v>
      </c>
      <c r="BK702" s="54" t="e">
        <f t="shared" ref="BK702:BK712" ca="1" si="95">_xlfn.FORMULATEXT(BE702)</f>
        <v>#N/A</v>
      </c>
      <c r="BL702" s="54" t="e">
        <f t="shared" ref="BL702:BL712" ca="1" si="96">_xlfn.FORMULATEXT(BE702)</f>
        <v>#N/A</v>
      </c>
    </row>
    <row r="703" spans="2:64">
      <c r="AA703" s="90"/>
      <c r="AD703" s="54">
        <f>ROW()</f>
        <v>703</v>
      </c>
      <c r="BB703" s="54" t="s">
        <v>1798</v>
      </c>
      <c r="BC703" s="54" t="s">
        <v>348</v>
      </c>
      <c r="BD703" s="55" t="b">
        <v>1</v>
      </c>
      <c r="BE703" s="56" t="str">
        <f>R177</f>
        <v>0.00</v>
      </c>
      <c r="BF703" s="54" t="str">
        <f>""&amp;R177</f>
        <v>0.00</v>
      </c>
      <c r="BG703" s="54" t="b">
        <v>0</v>
      </c>
      <c r="BH703" s="54" t="b">
        <v>0</v>
      </c>
      <c r="BK703" s="54" t="e">
        <f t="shared" ca="1" si="95"/>
        <v>#N/A</v>
      </c>
      <c r="BL703" s="54" t="e">
        <f t="shared" ca="1" si="96"/>
        <v>#N/A</v>
      </c>
    </row>
    <row r="704" spans="2:64">
      <c r="AD704" s="54">
        <f>ROW()</f>
        <v>704</v>
      </c>
      <c r="BB704" s="54" t="s">
        <v>1799</v>
      </c>
      <c r="BC704" s="54" t="s">
        <v>348</v>
      </c>
      <c r="BD704" s="55" t="b">
        <v>1</v>
      </c>
      <c r="BE704" s="56">
        <f>R178</f>
        <v>0</v>
      </c>
      <c r="BF704" s="54" t="str">
        <f>""&amp;R178</f>
        <v/>
      </c>
      <c r="BG704" s="54" t="b">
        <v>1</v>
      </c>
      <c r="BH704" s="54" t="b">
        <v>1</v>
      </c>
      <c r="BK704" s="54" t="e">
        <f t="shared" ca="1" si="95"/>
        <v>#N/A</v>
      </c>
      <c r="BL704" s="54" t="e">
        <f t="shared" ca="1" si="96"/>
        <v>#N/A</v>
      </c>
    </row>
    <row r="705" spans="2:64">
      <c r="B705" s="54" t="s">
        <v>1800</v>
      </c>
      <c r="AA705" s="90"/>
      <c r="AD705" s="54">
        <f>ROW()</f>
        <v>705</v>
      </c>
      <c r="BB705" s="54" t="s">
        <v>1801</v>
      </c>
      <c r="BC705" s="54" t="s">
        <v>348</v>
      </c>
      <c r="BD705" s="55" t="b">
        <v>1</v>
      </c>
      <c r="BE705" s="56">
        <f>R179</f>
        <v>0</v>
      </c>
      <c r="BF705" s="54" t="str">
        <f>""&amp;R179</f>
        <v/>
      </c>
      <c r="BG705" s="54" t="b">
        <v>1</v>
      </c>
      <c r="BH705" s="54" t="b">
        <v>1</v>
      </c>
      <c r="BK705" s="54" t="e">
        <f t="shared" ca="1" si="95"/>
        <v>#N/A</v>
      </c>
      <c r="BL705" s="54" t="e">
        <f t="shared" ca="1" si="96"/>
        <v>#N/A</v>
      </c>
    </row>
    <row r="706" spans="2:64">
      <c r="AD706" s="54">
        <f>ROW()</f>
        <v>706</v>
      </c>
      <c r="BB706" s="54" t="s">
        <v>1802</v>
      </c>
      <c r="BC706" s="54" t="s">
        <v>348</v>
      </c>
      <c r="BD706" s="55" t="b">
        <v>1</v>
      </c>
      <c r="BE706" s="56">
        <f>R180</f>
        <v>0</v>
      </c>
      <c r="BF706" s="54" t="str">
        <f>""&amp;R180</f>
        <v/>
      </c>
      <c r="BG706" s="54" t="b">
        <v>1</v>
      </c>
      <c r="BH706" s="54" t="b">
        <v>1</v>
      </c>
      <c r="BK706" s="54" t="e">
        <f t="shared" ca="1" si="95"/>
        <v>#N/A</v>
      </c>
      <c r="BL706" s="54" t="e">
        <f t="shared" ca="1" si="96"/>
        <v>#N/A</v>
      </c>
    </row>
    <row r="707" spans="2:64">
      <c r="B707" s="54" t="s">
        <v>1803</v>
      </c>
      <c r="M707" s="104"/>
      <c r="N707" s="105"/>
      <c r="O707" s="105"/>
      <c r="P707" s="5"/>
      <c r="AD707" s="54">
        <f>ROW()</f>
        <v>707</v>
      </c>
      <c r="BB707" s="54" t="s">
        <v>1804</v>
      </c>
      <c r="BC707" s="54" t="s">
        <v>348</v>
      </c>
      <c r="BD707" s="55" t="b">
        <v>1</v>
      </c>
      <c r="BE707" s="56" t="str">
        <f>R182</f>
        <v>0.00</v>
      </c>
      <c r="BF707" s="54" t="str">
        <f>""&amp;R182</f>
        <v>0.00</v>
      </c>
      <c r="BG707" s="54" t="b">
        <v>0</v>
      </c>
      <c r="BH707" s="54" t="b">
        <v>0</v>
      </c>
      <c r="BK707" s="54" t="e">
        <f t="shared" ca="1" si="95"/>
        <v>#N/A</v>
      </c>
      <c r="BL707" s="54" t="e">
        <f t="shared" ca="1" si="96"/>
        <v>#N/A</v>
      </c>
    </row>
    <row r="708" spans="2:64">
      <c r="AD708" s="54">
        <f>ROW()</f>
        <v>708</v>
      </c>
      <c r="BB708" s="54" t="s">
        <v>1805</v>
      </c>
      <c r="BC708" s="54" t="s">
        <v>348</v>
      </c>
      <c r="BD708" s="55" t="b">
        <v>1</v>
      </c>
      <c r="BE708" s="56">
        <f>R183</f>
        <v>0</v>
      </c>
      <c r="BF708" s="54" t="str">
        <f>""&amp;R183</f>
        <v/>
      </c>
      <c r="BG708" s="54" t="b">
        <v>1</v>
      </c>
      <c r="BH708" s="54" t="b">
        <v>1</v>
      </c>
      <c r="BK708" s="54" t="e">
        <f t="shared" ca="1" si="95"/>
        <v>#N/A</v>
      </c>
      <c r="BL708" s="54" t="e">
        <f t="shared" ca="1" si="96"/>
        <v>#N/A</v>
      </c>
    </row>
    <row r="709" spans="2:64">
      <c r="B709" s="54" t="s">
        <v>1750</v>
      </c>
      <c r="M709" s="104"/>
      <c r="N709" s="105"/>
      <c r="O709" s="105"/>
      <c r="P709" s="5"/>
      <c r="AD709" s="54">
        <f>ROW()</f>
        <v>709</v>
      </c>
      <c r="BB709" s="54" t="s">
        <v>1806</v>
      </c>
      <c r="BC709" s="54" t="s">
        <v>348</v>
      </c>
      <c r="BD709" s="55" t="b">
        <v>1</v>
      </c>
      <c r="BE709" s="56">
        <f>R184</f>
        <v>0</v>
      </c>
      <c r="BF709" s="54" t="str">
        <f>""&amp;R184</f>
        <v/>
      </c>
      <c r="BG709" s="54" t="b">
        <v>1</v>
      </c>
      <c r="BH709" s="54" t="b">
        <v>1</v>
      </c>
      <c r="BK709" s="54" t="e">
        <f t="shared" ca="1" si="95"/>
        <v>#N/A</v>
      </c>
      <c r="BL709" s="54" t="e">
        <f t="shared" ca="1" si="96"/>
        <v>#N/A</v>
      </c>
    </row>
    <row r="710" spans="2:64">
      <c r="AD710" s="54">
        <f>ROW()</f>
        <v>710</v>
      </c>
      <c r="BB710" s="54" t="s">
        <v>1807</v>
      </c>
      <c r="BC710" s="54" t="s">
        <v>348</v>
      </c>
      <c r="BD710" s="55" t="b">
        <v>1</v>
      </c>
      <c r="BE710" s="56">
        <f>R185</f>
        <v>0</v>
      </c>
      <c r="BF710" s="54" t="str">
        <f>""&amp;R185</f>
        <v/>
      </c>
      <c r="BG710" s="54" t="b">
        <v>1</v>
      </c>
      <c r="BH710" s="54" t="b">
        <v>1</v>
      </c>
      <c r="BK710" s="54" t="e">
        <f t="shared" ca="1" si="95"/>
        <v>#N/A</v>
      </c>
      <c r="BL710" s="54" t="e">
        <f t="shared" ca="1" si="96"/>
        <v>#N/A</v>
      </c>
    </row>
    <row r="711" spans="2:64">
      <c r="AD711" s="54">
        <f>ROW()</f>
        <v>711</v>
      </c>
      <c r="BB711" s="54" t="s">
        <v>1808</v>
      </c>
      <c r="BC711" s="54" t="s">
        <v>348</v>
      </c>
      <c r="BD711" s="55" t="b">
        <v>1</v>
      </c>
      <c r="BE711" s="56">
        <f>R186</f>
        <v>0</v>
      </c>
      <c r="BF711" s="54" t="str">
        <f>""&amp;R186</f>
        <v/>
      </c>
      <c r="BG711" s="54" t="b">
        <v>1</v>
      </c>
      <c r="BH711" s="54" t="b">
        <v>1</v>
      </c>
      <c r="BK711" s="54" t="e">
        <f t="shared" ca="1" si="95"/>
        <v>#N/A</v>
      </c>
      <c r="BL711" s="54" t="e">
        <f t="shared" ca="1" si="96"/>
        <v>#N/A</v>
      </c>
    </row>
    <row r="712" spans="2:64">
      <c r="AD712" s="54">
        <f>ROW()</f>
        <v>712</v>
      </c>
      <c r="BB712" s="73" t="s">
        <v>1809</v>
      </c>
      <c r="BC712" s="54" t="s">
        <v>348</v>
      </c>
      <c r="BD712" s="55" t="b">
        <v>1</v>
      </c>
      <c r="BE712" s="56">
        <f>R188</f>
        <v>0</v>
      </c>
      <c r="BF712" s="54" t="str">
        <f>""&amp;R188</f>
        <v/>
      </c>
      <c r="BG712" s="54" t="b">
        <v>0</v>
      </c>
      <c r="BH712" s="54" t="b">
        <v>0</v>
      </c>
      <c r="BK712" s="54" t="e">
        <f t="shared" ca="1" si="95"/>
        <v>#N/A</v>
      </c>
      <c r="BL712" s="54" t="e">
        <f t="shared" ca="1" si="96"/>
        <v>#N/A</v>
      </c>
    </row>
    <row r="713" spans="2:64">
      <c r="AD713" s="54">
        <f>ROW()</f>
        <v>713</v>
      </c>
      <c r="BB713" s="54" t="s">
        <v>1810</v>
      </c>
      <c r="BC713" s="54" t="s">
        <v>423</v>
      </c>
      <c r="BD713" s="55" t="b">
        <v>0</v>
      </c>
      <c r="BE713" s="54" t="str">
        <f>IF(AA200=1,"N",IF(AA200=2,"Y",""))</f>
        <v>Y</v>
      </c>
      <c r="BF713" s="54" t="str">
        <f>BE713</f>
        <v>Y</v>
      </c>
      <c r="BG713" s="54" t="b">
        <v>0</v>
      </c>
      <c r="BH713" s="54" t="b">
        <v>0</v>
      </c>
      <c r="BJ713" s="54">
        <f>AA200</f>
        <v>2</v>
      </c>
      <c r="BK713" s="54" t="e">
        <f ca="1">_xlfn.FORMULATEXT(BJ713)</f>
        <v>#N/A</v>
      </c>
      <c r="BL713" s="54" t="s">
        <v>1109</v>
      </c>
    </row>
    <row r="714" spans="2:64">
      <c r="AD714" s="54">
        <f>ROW()</f>
        <v>714</v>
      </c>
      <c r="BB714" s="54" t="s">
        <v>1811</v>
      </c>
      <c r="BC714" s="54" t="s">
        <v>348</v>
      </c>
      <c r="BD714" s="55" t="b">
        <v>1</v>
      </c>
      <c r="BE714" s="56">
        <f>N202</f>
        <v>0</v>
      </c>
      <c r="BF714" s="54" t="str">
        <f>""&amp;N202</f>
        <v/>
      </c>
      <c r="BG714" s="54" t="b">
        <v>1</v>
      </c>
      <c r="BH714" s="54" t="b">
        <v>0</v>
      </c>
      <c r="BK714" s="54" t="e">
        <f t="shared" ref="BK714:BK719" ca="1" si="97">_xlfn.FORMULATEXT(BE714)</f>
        <v>#N/A</v>
      </c>
      <c r="BL714" s="54" t="e">
        <f t="shared" ref="BL714:BL719" ca="1" si="98">_xlfn.FORMULATEXT(BE714)</f>
        <v>#N/A</v>
      </c>
    </row>
    <row r="715" spans="2:64">
      <c r="AD715" s="54">
        <f>ROW()</f>
        <v>715</v>
      </c>
      <c r="BB715" s="54" t="s">
        <v>1812</v>
      </c>
      <c r="BC715" s="54" t="s">
        <v>348</v>
      </c>
      <c r="BD715" s="55" t="b">
        <v>1</v>
      </c>
      <c r="BE715" s="56" t="str">
        <f>G336</f>
        <v>1395159</v>
      </c>
      <c r="BF715" s="54" t="str">
        <f>""&amp;G336</f>
        <v>1395159</v>
      </c>
      <c r="BG715" s="54" t="b">
        <v>1</v>
      </c>
      <c r="BH715" s="54" t="b">
        <v>0</v>
      </c>
      <c r="BK715" s="54" t="e">
        <f t="shared" ca="1" si="97"/>
        <v>#N/A</v>
      </c>
      <c r="BL715" s="54" t="e">
        <f t="shared" ca="1" si="98"/>
        <v>#N/A</v>
      </c>
    </row>
    <row r="716" spans="2:64">
      <c r="AD716" s="54">
        <f>ROW()</f>
        <v>716</v>
      </c>
      <c r="BB716" s="54" t="s">
        <v>1813</v>
      </c>
      <c r="BC716" s="54" t="s">
        <v>348</v>
      </c>
      <c r="BD716" s="55" t="b">
        <v>1</v>
      </c>
      <c r="BE716" s="56" t="str">
        <f>G337</f>
        <v>2171108</v>
      </c>
      <c r="BF716" s="54" t="str">
        <f>""&amp;G337</f>
        <v>2171108</v>
      </c>
      <c r="BG716" s="54" t="b">
        <v>1</v>
      </c>
      <c r="BH716" s="54" t="b">
        <v>0</v>
      </c>
      <c r="BK716" s="54" t="e">
        <f t="shared" ca="1" si="97"/>
        <v>#N/A</v>
      </c>
      <c r="BL716" s="54" t="e">
        <f t="shared" ca="1" si="98"/>
        <v>#N/A</v>
      </c>
    </row>
    <row r="717" spans="2:64">
      <c r="AD717" s="54">
        <f>ROW()</f>
        <v>717</v>
      </c>
      <c r="BB717" s="54" t="s">
        <v>1814</v>
      </c>
      <c r="BC717" s="54" t="s">
        <v>348</v>
      </c>
      <c r="BD717" s="55" t="b">
        <v>1</v>
      </c>
      <c r="BE717" s="56" t="str">
        <f>G338</f>
        <v>2</v>
      </c>
      <c r="BF717" s="54" t="str">
        <f>""&amp;G338</f>
        <v>2</v>
      </c>
      <c r="BG717" s="54" t="b">
        <v>1</v>
      </c>
      <c r="BH717" s="54" t="b">
        <v>0</v>
      </c>
      <c r="BK717" s="54" t="e">
        <f t="shared" ca="1" si="97"/>
        <v>#N/A</v>
      </c>
      <c r="BL717" s="54" t="e">
        <f t="shared" ca="1" si="98"/>
        <v>#N/A</v>
      </c>
    </row>
    <row r="718" spans="2:64">
      <c r="AD718" s="54">
        <f>ROW()</f>
        <v>718</v>
      </c>
      <c r="BB718" s="54" t="s">
        <v>1815</v>
      </c>
      <c r="BC718" s="54" t="s">
        <v>348</v>
      </c>
      <c r="BD718" s="55" t="b">
        <v>1</v>
      </c>
      <c r="BE718" s="56" t="str">
        <f>G339</f>
        <v>1105918</v>
      </c>
      <c r="BF718" s="54" t="str">
        <f>""&amp;G339</f>
        <v>1105918</v>
      </c>
      <c r="BG718" s="54" t="b">
        <v>1</v>
      </c>
      <c r="BH718" s="54" t="b">
        <v>0</v>
      </c>
      <c r="BK718" s="54" t="e">
        <f t="shared" ca="1" si="97"/>
        <v>#N/A</v>
      </c>
      <c r="BL718" s="54" t="e">
        <f t="shared" ca="1" si="98"/>
        <v>#N/A</v>
      </c>
    </row>
    <row r="719" spans="2:64">
      <c r="AD719" s="54">
        <f>ROW()</f>
        <v>719</v>
      </c>
      <c r="BB719" s="54" t="s">
        <v>1816</v>
      </c>
      <c r="BC719" s="54" t="s">
        <v>348</v>
      </c>
      <c r="BD719" s="55" t="b">
        <v>1</v>
      </c>
      <c r="BE719" s="56" t="str">
        <f>G340</f>
        <v>4672187.00</v>
      </c>
      <c r="BF719" s="54" t="str">
        <f>""&amp;G340</f>
        <v>4672187.00</v>
      </c>
      <c r="BG719" s="54" t="b">
        <v>0</v>
      </c>
      <c r="BH719" s="54" t="b">
        <v>0</v>
      </c>
      <c r="BK719" s="54" t="e">
        <f t="shared" ca="1" si="97"/>
        <v>#N/A</v>
      </c>
      <c r="BL719" s="54" t="e">
        <f t="shared" ca="1" si="98"/>
        <v>#N/A</v>
      </c>
    </row>
    <row r="720" spans="2:64">
      <c r="AD720" s="54">
        <f>ROW()</f>
        <v>720</v>
      </c>
      <c r="BB720" s="54" t="s">
        <v>1817</v>
      </c>
      <c r="BC720" s="54" t="s">
        <v>461</v>
      </c>
      <c r="BD720" s="55" t="b">
        <v>0</v>
      </c>
      <c r="BE720" s="54" t="s">
        <v>923</v>
      </c>
      <c r="BF720" s="54" t="s">
        <v>923</v>
      </c>
      <c r="BG720" s="54" t="b">
        <v>0</v>
      </c>
      <c r="BH720" s="54" t="b">
        <v>0</v>
      </c>
      <c r="BK720" s="54" t="s">
        <v>463</v>
      </c>
      <c r="BL720" s="54" t="s">
        <v>463</v>
      </c>
    </row>
    <row r="721" spans="30:64">
      <c r="AD721" s="54">
        <f>ROW()</f>
        <v>721</v>
      </c>
      <c r="BB721" s="54" t="s">
        <v>1818</v>
      </c>
      <c r="BC721" s="54" t="s">
        <v>348</v>
      </c>
      <c r="BD721" s="55" t="b">
        <v>1</v>
      </c>
      <c r="BE721" s="56" t="str">
        <f>E395</f>
        <v>4</v>
      </c>
      <c r="BF721" s="54" t="str">
        <f>""&amp;E395</f>
        <v>4</v>
      </c>
      <c r="BG721" s="54" t="b">
        <v>0</v>
      </c>
      <c r="BH721" s="54" t="b">
        <v>0</v>
      </c>
      <c r="BK721" s="54" t="e">
        <f t="shared" ref="BK721:BK726" ca="1" si="99">_xlfn.FORMULATEXT(BE721)</f>
        <v>#N/A</v>
      </c>
      <c r="BL721" s="54" t="e">
        <f t="shared" ref="BL721:BL726" ca="1" si="100">_xlfn.FORMULATEXT(BE721)</f>
        <v>#N/A</v>
      </c>
    </row>
    <row r="722" spans="30:64">
      <c r="AD722" s="54">
        <f>ROW()</f>
        <v>722</v>
      </c>
      <c r="BB722" s="54" t="s">
        <v>1819</v>
      </c>
      <c r="BC722" s="54" t="s">
        <v>348</v>
      </c>
      <c r="BD722" s="55" t="b">
        <v>1</v>
      </c>
      <c r="BE722" s="56" t="str">
        <f>G395</f>
        <v>6</v>
      </c>
      <c r="BF722" s="54" t="str">
        <f>""&amp;G395</f>
        <v>6</v>
      </c>
      <c r="BG722" s="54" t="b">
        <v>0</v>
      </c>
      <c r="BH722" s="54" t="b">
        <v>0</v>
      </c>
      <c r="BK722" s="54" t="e">
        <f t="shared" ca="1" si="99"/>
        <v>#N/A</v>
      </c>
      <c r="BL722" s="54" t="e">
        <f t="shared" ca="1" si="100"/>
        <v>#N/A</v>
      </c>
    </row>
    <row r="723" spans="30:64">
      <c r="AD723" s="54">
        <f>ROW()</f>
        <v>723</v>
      </c>
      <c r="BB723" s="54" t="s">
        <v>1820</v>
      </c>
      <c r="BC723" s="54" t="s">
        <v>348</v>
      </c>
      <c r="BD723" s="55" t="b">
        <v>1</v>
      </c>
      <c r="BE723" s="56" t="str">
        <f>I395</f>
        <v>0</v>
      </c>
      <c r="BF723" s="54" t="str">
        <f>""&amp;I395</f>
        <v>0</v>
      </c>
      <c r="BG723" s="54" t="b">
        <v>0</v>
      </c>
      <c r="BH723" s="54" t="b">
        <v>0</v>
      </c>
      <c r="BK723" s="54" t="e">
        <f t="shared" ca="1" si="99"/>
        <v>#N/A</v>
      </c>
      <c r="BL723" s="54" t="e">
        <f t="shared" ca="1" si="100"/>
        <v>#N/A</v>
      </c>
    </row>
    <row r="724" spans="30:64">
      <c r="AD724" s="54">
        <f>ROW()</f>
        <v>724</v>
      </c>
      <c r="BB724" s="54" t="s">
        <v>1821</v>
      </c>
      <c r="BC724" s="54" t="s">
        <v>348</v>
      </c>
      <c r="BD724" s="55" t="b">
        <v>1</v>
      </c>
      <c r="BE724" s="56" t="str">
        <f>K395</f>
        <v>11</v>
      </c>
      <c r="BF724" s="54" t="str">
        <f>""&amp;K395</f>
        <v>11</v>
      </c>
      <c r="BG724" s="54" t="b">
        <v>0</v>
      </c>
      <c r="BH724" s="54" t="b">
        <v>0</v>
      </c>
      <c r="BK724" s="54" t="e">
        <f t="shared" ca="1" si="99"/>
        <v>#N/A</v>
      </c>
      <c r="BL724" s="54" t="e">
        <f t="shared" ca="1" si="100"/>
        <v>#N/A</v>
      </c>
    </row>
    <row r="725" spans="30:64">
      <c r="AD725" s="54">
        <f>ROW()</f>
        <v>725</v>
      </c>
      <c r="BB725" s="54" t="s">
        <v>1822</v>
      </c>
      <c r="BC725" s="54" t="s">
        <v>348</v>
      </c>
      <c r="BD725" s="55" t="b">
        <v>1</v>
      </c>
      <c r="BE725" s="56" t="str">
        <f>M395</f>
        <v>0.00</v>
      </c>
      <c r="BF725" s="54" t="str">
        <f>""&amp;M395</f>
        <v>0.00</v>
      </c>
      <c r="BG725" s="54" t="b">
        <v>0</v>
      </c>
      <c r="BH725" s="54" t="b">
        <v>0</v>
      </c>
      <c r="BK725" s="54" t="e">
        <f t="shared" ca="1" si="99"/>
        <v>#N/A</v>
      </c>
      <c r="BL725" s="54" t="e">
        <f t="shared" ca="1" si="100"/>
        <v>#N/A</v>
      </c>
    </row>
    <row r="726" spans="30:64">
      <c r="AD726" s="54">
        <f>ROW()</f>
        <v>726</v>
      </c>
      <c r="BB726" s="54" t="s">
        <v>1823</v>
      </c>
      <c r="BC726" s="54" t="s">
        <v>348</v>
      </c>
      <c r="BD726" s="55" t="b">
        <v>1</v>
      </c>
      <c r="BE726" s="56" t="str">
        <f>O395</f>
        <v>40.84</v>
      </c>
      <c r="BF726" s="54" t="str">
        <f>""&amp;O395</f>
        <v>40.84</v>
      </c>
      <c r="BG726" s="54" t="b">
        <v>0</v>
      </c>
      <c r="BH726" s="54" t="b">
        <v>0</v>
      </c>
      <c r="BK726" s="54" t="e">
        <f t="shared" ca="1" si="99"/>
        <v>#N/A</v>
      </c>
      <c r="BL726" s="54" t="e">
        <f t="shared" ca="1" si="100"/>
        <v>#N/A</v>
      </c>
    </row>
    <row r="727" spans="30:64">
      <c r="AD727" s="54">
        <f>ROW()</f>
        <v>727</v>
      </c>
      <c r="BB727" s="54" t="s">
        <v>1824</v>
      </c>
      <c r="BC727" s="54" t="s">
        <v>461</v>
      </c>
      <c r="BD727" s="55" t="b">
        <v>0</v>
      </c>
      <c r="BE727" s="54" t="s">
        <v>881</v>
      </c>
      <c r="BF727" s="54" t="s">
        <v>881</v>
      </c>
      <c r="BG727" s="54" t="b">
        <v>0</v>
      </c>
      <c r="BH727" s="54" t="b">
        <v>0</v>
      </c>
      <c r="BK727" s="54" t="s">
        <v>463</v>
      </c>
      <c r="BL727" s="54" t="s">
        <v>463</v>
      </c>
    </row>
    <row r="728" spans="30:64">
      <c r="AD728" s="54">
        <f>ROW()</f>
        <v>728</v>
      </c>
      <c r="BB728" s="54" t="s">
        <v>1825</v>
      </c>
      <c r="BC728" s="54" t="s">
        <v>348</v>
      </c>
      <c r="BD728" s="55" t="b">
        <v>1</v>
      </c>
      <c r="BE728" s="56" t="str">
        <f>E248</f>
        <v>0.00</v>
      </c>
      <c r="BF728" s="54" t="str">
        <f>""&amp;E248</f>
        <v>0.00</v>
      </c>
      <c r="BG728" s="54" t="b">
        <v>0</v>
      </c>
      <c r="BH728" s="54" t="b">
        <v>0</v>
      </c>
      <c r="BK728" s="54" t="e">
        <f ca="1">_xlfn.FORMULATEXT(BE728)</f>
        <v>#N/A</v>
      </c>
      <c r="BL728" s="54" t="e">
        <f ca="1">_xlfn.FORMULATEXT(BE728)</f>
        <v>#N/A</v>
      </c>
    </row>
    <row r="729" spans="30:64">
      <c r="AD729" s="54">
        <f>ROW()</f>
        <v>729</v>
      </c>
      <c r="BB729" s="54" t="s">
        <v>1826</v>
      </c>
      <c r="BC729" s="54" t="s">
        <v>348</v>
      </c>
      <c r="BD729" s="55" t="b">
        <v>1</v>
      </c>
      <c r="BE729" s="56" t="str">
        <f>H248</f>
        <v>0.00</v>
      </c>
      <c r="BF729" s="54" t="str">
        <f>""&amp;H248</f>
        <v>0.00</v>
      </c>
      <c r="BG729" s="54" t="b">
        <v>0</v>
      </c>
      <c r="BH729" s="54" t="b">
        <v>0</v>
      </c>
      <c r="BK729" s="54" t="e">
        <f ca="1">_xlfn.FORMULATEXT(BE729)</f>
        <v>#N/A</v>
      </c>
      <c r="BL729" s="54" t="e">
        <f ca="1">_xlfn.FORMULATEXT(BE729)</f>
        <v>#N/A</v>
      </c>
    </row>
    <row r="730" spans="30:64">
      <c r="AD730" s="54">
        <f>ROW()</f>
        <v>730</v>
      </c>
      <c r="BB730" s="54" t="s">
        <v>1827</v>
      </c>
      <c r="BC730" s="54" t="s">
        <v>348</v>
      </c>
      <c r="BD730" s="55" t="b">
        <v>1</v>
      </c>
      <c r="BE730" s="56" t="str">
        <f>K248</f>
        <v>0.00</v>
      </c>
      <c r="BF730" s="54" t="str">
        <f>""&amp;K248</f>
        <v>0.00</v>
      </c>
      <c r="BG730" s="54" t="b">
        <v>0</v>
      </c>
      <c r="BH730" s="54" t="b">
        <v>0</v>
      </c>
      <c r="BK730" s="54" t="e">
        <f ca="1">_xlfn.FORMULATEXT(BE730)</f>
        <v>#N/A</v>
      </c>
      <c r="BL730" s="54" t="e">
        <f ca="1">_xlfn.FORMULATEXT(BE730)</f>
        <v>#N/A</v>
      </c>
    </row>
    <row r="731" spans="30:64">
      <c r="AD731" s="54">
        <f>ROW()</f>
        <v>731</v>
      </c>
      <c r="BB731" s="54" t="s">
        <v>1828</v>
      </c>
      <c r="BC731" s="54" t="s">
        <v>348</v>
      </c>
      <c r="BD731" s="55" t="b">
        <v>1</v>
      </c>
      <c r="BE731" s="56" t="str">
        <f>N248</f>
        <v>0.00</v>
      </c>
      <c r="BF731" s="54" t="str">
        <f>""&amp;N248</f>
        <v>0.00</v>
      </c>
      <c r="BG731" s="54" t="b">
        <v>0</v>
      </c>
      <c r="BH731" s="54" t="b">
        <v>0</v>
      </c>
      <c r="BK731" s="54" t="e">
        <f ca="1">_xlfn.FORMULATEXT(BE731)</f>
        <v>#N/A</v>
      </c>
      <c r="BL731" s="54" t="e">
        <f ca="1">_xlfn.FORMULATEXT(BE731)</f>
        <v>#N/A</v>
      </c>
    </row>
    <row r="732" spans="30:64">
      <c r="AD732" s="54">
        <f>ROW()</f>
        <v>732</v>
      </c>
      <c r="BB732" s="54" t="s">
        <v>1829</v>
      </c>
      <c r="BC732" s="54" t="s">
        <v>348</v>
      </c>
      <c r="BD732" s="55" t="b">
        <v>1</v>
      </c>
      <c r="BE732" s="56" t="str">
        <f>S477</f>
        <v/>
      </c>
      <c r="BF732" s="54" t="str">
        <f>""&amp;S477</f>
        <v/>
      </c>
      <c r="BG732" s="54" t="b">
        <v>0</v>
      </c>
      <c r="BH732" s="54" t="b">
        <v>0</v>
      </c>
      <c r="BK732" s="54" t="e">
        <f ca="1">_xlfn.FORMULATEXT(BE732)</f>
        <v>#N/A</v>
      </c>
      <c r="BL732" s="54" t="e">
        <f ca="1">_xlfn.FORMULATEXT(BE732)</f>
        <v>#N/A</v>
      </c>
    </row>
    <row r="733" spans="30:64">
      <c r="AD733" s="54">
        <f>ROW()</f>
        <v>733</v>
      </c>
      <c r="BB733" s="54" t="s">
        <v>1830</v>
      </c>
      <c r="BC733" s="54" t="s">
        <v>423</v>
      </c>
      <c r="BD733" s="55" t="b">
        <v>0</v>
      </c>
      <c r="BE733" s="54" t="str">
        <f>IF(AA492=1,"N",IF(AA492=2,"Y",""))</f>
        <v>N</v>
      </c>
      <c r="BF733" s="54" t="str">
        <f>BE733</f>
        <v>N</v>
      </c>
      <c r="BG733" s="54" t="b">
        <v>0</v>
      </c>
      <c r="BH733" s="54" t="b">
        <v>0</v>
      </c>
      <c r="BJ733" s="54">
        <f>AA492</f>
        <v>1</v>
      </c>
      <c r="BK733" s="54" t="e">
        <f ca="1">_xlfn.FORMULATEXT(BJ733)</f>
        <v>#N/A</v>
      </c>
      <c r="BL733" s="54" t="s">
        <v>1532</v>
      </c>
    </row>
    <row r="734" spans="30:64">
      <c r="AD734" s="54">
        <f>ROW()</f>
        <v>734</v>
      </c>
      <c r="BB734" s="54" t="s">
        <v>1831</v>
      </c>
      <c r="BC734" s="54" t="s">
        <v>348</v>
      </c>
      <c r="BD734" s="55" t="b">
        <v>1</v>
      </c>
      <c r="BE734" s="77">
        <f>N494</f>
        <v>0</v>
      </c>
      <c r="BF734" s="67" t="str">
        <f>""&amp;N494</f>
        <v/>
      </c>
      <c r="BG734" s="54" t="b">
        <v>1</v>
      </c>
      <c r="BH734" s="54" t="b">
        <v>0</v>
      </c>
      <c r="BK734" s="54" t="e">
        <f ca="1">_xlfn.FORMULATEXT(BE734)</f>
        <v>#N/A</v>
      </c>
      <c r="BL734" s="54" t="e">
        <f ca="1">_xlfn.FORMULATEXT(BE734)</f>
        <v>#N/A</v>
      </c>
    </row>
    <row r="735" spans="30:64">
      <c r="AD735" s="54">
        <f>ROW()</f>
        <v>735</v>
      </c>
      <c r="BB735" s="54" t="s">
        <v>1832</v>
      </c>
      <c r="BC735" s="54" t="s">
        <v>348</v>
      </c>
      <c r="BD735" s="55" t="b">
        <v>1</v>
      </c>
      <c r="BE735" s="54">
        <f>N514</f>
        <v>0</v>
      </c>
      <c r="BF735" s="54" t="str">
        <f>""&amp;N514</f>
        <v/>
      </c>
      <c r="BG735" s="54" t="b">
        <v>1</v>
      </c>
      <c r="BH735" s="54" t="b">
        <v>0</v>
      </c>
      <c r="BK735" s="54" t="e">
        <f ca="1">_xlfn.FORMULATEXT(BE735)</f>
        <v>#N/A</v>
      </c>
      <c r="BL735" s="54" t="e">
        <f ca="1">_xlfn.FORMULATEXT(BE735)</f>
        <v>#N/A</v>
      </c>
    </row>
    <row r="736" spans="30:64">
      <c r="AD736" s="54">
        <f>ROW()</f>
        <v>736</v>
      </c>
      <c r="BB736" s="54" t="s">
        <v>1833</v>
      </c>
      <c r="BC736" s="54" t="s">
        <v>348</v>
      </c>
      <c r="BD736" s="55" t="b">
        <v>1</v>
      </c>
      <c r="BE736" s="54">
        <f>N534</f>
        <v>0</v>
      </c>
      <c r="BF736" s="54" t="str">
        <f>""&amp;N534</f>
        <v/>
      </c>
      <c r="BG736" s="54" t="b">
        <v>1</v>
      </c>
      <c r="BH736" s="54" t="b">
        <v>0</v>
      </c>
      <c r="BK736" s="54" t="e">
        <f ca="1">_xlfn.FORMULATEXT(BE736)</f>
        <v>#N/A</v>
      </c>
      <c r="BL736" s="54" t="e">
        <f ca="1">_xlfn.FORMULATEXT(BE736)</f>
        <v>#N/A</v>
      </c>
    </row>
    <row r="737" spans="30:64">
      <c r="AD737" s="54">
        <f>ROW()</f>
        <v>737</v>
      </c>
      <c r="BB737" s="54" t="s">
        <v>1834</v>
      </c>
      <c r="BC737" s="54" t="s">
        <v>348</v>
      </c>
      <c r="BD737" s="55" t="b">
        <v>1</v>
      </c>
      <c r="BE737" s="54" t="str">
        <f>N104</f>
        <v>6</v>
      </c>
      <c r="BF737" s="54" t="str">
        <f>""&amp;N104</f>
        <v>6</v>
      </c>
      <c r="BG737" s="54" t="b">
        <v>0</v>
      </c>
      <c r="BH737" s="54" t="b">
        <v>0</v>
      </c>
      <c r="BK737" s="54" t="e">
        <f ca="1">_xlfn.FORMULATEXT(BE737)</f>
        <v>#N/A</v>
      </c>
      <c r="BL737" s="54" t="e">
        <f ca="1">_xlfn.FORMULATEXT(BE737)</f>
        <v>#N/A</v>
      </c>
    </row>
    <row r="738" spans="30:64">
      <c r="AD738" s="54">
        <f>ROW()</f>
        <v>738</v>
      </c>
      <c r="BB738" s="54" t="s">
        <v>1835</v>
      </c>
      <c r="BC738" s="54" t="s">
        <v>348</v>
      </c>
      <c r="BD738" s="55" t="b">
        <v>0</v>
      </c>
      <c r="BE738" s="56" t="str">
        <f>N415</f>
        <v>8</v>
      </c>
      <c r="BF738" s="54" t="str">
        <f>""&amp;N415</f>
        <v>8</v>
      </c>
      <c r="BG738" s="54" t="b">
        <v>0</v>
      </c>
      <c r="BH738" s="54" t="b">
        <v>0</v>
      </c>
      <c r="BK738" s="54" t="e">
        <f ca="1">_xlfn.FORMULATEXT(BE738)</f>
        <v>#N/A</v>
      </c>
      <c r="BL738" s="54" t="e">
        <f ca="1">_xlfn.FORMULATEXT(BE738)</f>
        <v>#N/A</v>
      </c>
    </row>
    <row r="739" spans="30:64">
      <c r="AD739" s="54">
        <f>ROW()</f>
        <v>739</v>
      </c>
      <c r="BB739" s="54" t="s">
        <v>1836</v>
      </c>
      <c r="BC739" s="54" t="s">
        <v>461</v>
      </c>
      <c r="BD739" s="55" t="b">
        <v>0</v>
      </c>
      <c r="BE739" s="54" t="s">
        <v>525</v>
      </c>
      <c r="BF739" s="54" t="s">
        <v>525</v>
      </c>
      <c r="BG739" s="54" t="b">
        <v>0</v>
      </c>
      <c r="BH739" s="54" t="b">
        <v>0</v>
      </c>
      <c r="BK739" s="54" t="s">
        <v>463</v>
      </c>
      <c r="BL739" s="54" t="s">
        <v>463</v>
      </c>
    </row>
    <row r="740" spans="30:64">
      <c r="AD740" s="54">
        <f>ROW()</f>
        <v>740</v>
      </c>
      <c r="BB740" s="54" t="s">
        <v>1838</v>
      </c>
      <c r="BC740" s="54" t="s">
        <v>461</v>
      </c>
      <c r="BD740" s="55" t="b">
        <v>0</v>
      </c>
      <c r="BE740" s="54" t="s">
        <v>463</v>
      </c>
      <c r="BF740" s="54" t="s">
        <v>463</v>
      </c>
      <c r="BG740" s="54" t="b">
        <v>0</v>
      </c>
      <c r="BH740" s="54" t="b">
        <v>0</v>
      </c>
      <c r="BK740" s="54" t="s">
        <v>463</v>
      </c>
      <c r="BL740" s="54" t="s">
        <v>463</v>
      </c>
    </row>
    <row r="741" spans="30:64">
      <c r="AD741" s="54">
        <f>ROW()</f>
        <v>741</v>
      </c>
      <c r="BB741" s="54" t="s">
        <v>1840</v>
      </c>
      <c r="BC741" s="54" t="s">
        <v>461</v>
      </c>
      <c r="BD741" s="55" t="b">
        <v>0</v>
      </c>
      <c r="BE741" s="54" t="s">
        <v>1839</v>
      </c>
      <c r="BF741" s="54" t="s">
        <v>1839</v>
      </c>
      <c r="BG741" s="54" t="b">
        <v>0</v>
      </c>
      <c r="BH741" s="54" t="b">
        <v>0</v>
      </c>
      <c r="BK741" s="54" t="s">
        <v>463</v>
      </c>
      <c r="BL741" s="54" t="s">
        <v>463</v>
      </c>
    </row>
    <row r="742" spans="30:64">
      <c r="AD742" s="54">
        <f>ROW()</f>
        <v>742</v>
      </c>
      <c r="BB742" s="54" t="s">
        <v>1842</v>
      </c>
      <c r="BC742" s="54" t="s">
        <v>461</v>
      </c>
      <c r="BD742" s="55" t="b">
        <v>0</v>
      </c>
      <c r="BG742" s="54" t="b">
        <v>0</v>
      </c>
      <c r="BH742" s="54" t="b">
        <v>0</v>
      </c>
      <c r="BK742" s="54" t="s">
        <v>463</v>
      </c>
      <c r="BL742" s="54" t="s">
        <v>463</v>
      </c>
    </row>
    <row r="743" spans="30:64">
      <c r="AD743" s="54">
        <f>ROW()</f>
        <v>743</v>
      </c>
      <c r="BB743" s="54" t="s">
        <v>1844</v>
      </c>
      <c r="BC743" s="54" t="s">
        <v>461</v>
      </c>
      <c r="BD743" s="55" t="b">
        <v>0</v>
      </c>
      <c r="BE743" s="54" t="s">
        <v>1843</v>
      </c>
      <c r="BF743" s="54" t="s">
        <v>1843</v>
      </c>
      <c r="BG743" s="54" t="b">
        <v>0</v>
      </c>
      <c r="BH743" s="54" t="b">
        <v>0</v>
      </c>
      <c r="BK743" s="54" t="s">
        <v>463</v>
      </c>
      <c r="BL743" s="54" t="s">
        <v>463</v>
      </c>
    </row>
    <row r="744" spans="30:64">
      <c r="AD744" s="54">
        <f>ROW()</f>
        <v>744</v>
      </c>
      <c r="BB744" s="54" t="s">
        <v>1846</v>
      </c>
      <c r="BC744" s="54" t="s">
        <v>461</v>
      </c>
      <c r="BD744" s="55" t="b">
        <v>0</v>
      </c>
      <c r="BE744" s="54" t="s">
        <v>1845</v>
      </c>
      <c r="BF744" s="54" t="s">
        <v>1845</v>
      </c>
      <c r="BG744" s="54" t="b">
        <v>0</v>
      </c>
      <c r="BH744" s="54" t="b">
        <v>0</v>
      </c>
      <c r="BK744" s="54" t="s">
        <v>463</v>
      </c>
      <c r="BL744" s="54" t="s">
        <v>463</v>
      </c>
    </row>
    <row r="745" spans="30:64">
      <c r="AD745" s="54">
        <f>ROW()</f>
        <v>745</v>
      </c>
      <c r="BB745" s="54" t="s">
        <v>1848</v>
      </c>
      <c r="BC745" s="54" t="s">
        <v>461</v>
      </c>
      <c r="BD745" s="55" t="b">
        <v>0</v>
      </c>
      <c r="BE745" s="54" t="s">
        <v>525</v>
      </c>
      <c r="BF745" s="54" t="s">
        <v>525</v>
      </c>
      <c r="BG745" s="54" t="b">
        <v>0</v>
      </c>
      <c r="BH745" s="54" t="b">
        <v>0</v>
      </c>
      <c r="BK745" s="54" t="s">
        <v>463</v>
      </c>
      <c r="BL745" s="54" t="s">
        <v>463</v>
      </c>
    </row>
    <row r="746" spans="30:64">
      <c r="AD746" s="54">
        <f>ROW()</f>
        <v>746</v>
      </c>
      <c r="BB746" s="54" t="s">
        <v>1850</v>
      </c>
      <c r="BC746" s="54" t="s">
        <v>461</v>
      </c>
      <c r="BD746" s="55" t="b">
        <v>0</v>
      </c>
      <c r="BE746" s="54" t="s">
        <v>463</v>
      </c>
      <c r="BF746" s="54" t="s">
        <v>463</v>
      </c>
      <c r="BG746" s="54" t="b">
        <v>0</v>
      </c>
      <c r="BH746" s="54" t="b">
        <v>0</v>
      </c>
      <c r="BK746" s="54" t="s">
        <v>463</v>
      </c>
      <c r="BL746" s="54" t="s">
        <v>463</v>
      </c>
    </row>
    <row r="747" spans="30:64">
      <c r="AD747" s="54">
        <f>ROW()</f>
        <v>747</v>
      </c>
      <c r="BB747" s="54" t="s">
        <v>1852</v>
      </c>
      <c r="BC747" s="54" t="s">
        <v>461</v>
      </c>
      <c r="BD747" s="55" t="b">
        <v>0</v>
      </c>
      <c r="BE747" s="54" t="s">
        <v>1839</v>
      </c>
      <c r="BF747" s="54" t="s">
        <v>1839</v>
      </c>
      <c r="BG747" s="54" t="b">
        <v>0</v>
      </c>
      <c r="BH747" s="54" t="b">
        <v>0</v>
      </c>
      <c r="BK747" s="54" t="s">
        <v>463</v>
      </c>
      <c r="BL747" s="54" t="s">
        <v>463</v>
      </c>
    </row>
    <row r="748" spans="30:64">
      <c r="AD748" s="54">
        <f>ROW()</f>
        <v>748</v>
      </c>
      <c r="BB748" s="54" t="s">
        <v>1854</v>
      </c>
      <c r="BC748" s="54" t="s">
        <v>461</v>
      </c>
      <c r="BD748" s="55" t="b">
        <v>0</v>
      </c>
      <c r="BE748" s="54" t="s">
        <v>1843</v>
      </c>
      <c r="BF748" s="54" t="s">
        <v>1843</v>
      </c>
      <c r="BG748" s="54" t="b">
        <v>0</v>
      </c>
      <c r="BH748" s="54" t="b">
        <v>0</v>
      </c>
      <c r="BK748" s="54" t="s">
        <v>463</v>
      </c>
      <c r="BL748" s="54" t="s">
        <v>463</v>
      </c>
    </row>
    <row r="749" spans="30:64">
      <c r="AD749" s="54">
        <f>ROW()</f>
        <v>749</v>
      </c>
      <c r="BB749" s="54" t="s">
        <v>1856</v>
      </c>
      <c r="BC749" s="54" t="s">
        <v>461</v>
      </c>
      <c r="BD749" s="55" t="b">
        <v>0</v>
      </c>
      <c r="BE749" s="54" t="s">
        <v>1855</v>
      </c>
      <c r="BF749" s="54" t="s">
        <v>1855</v>
      </c>
      <c r="BG749" s="54" t="b">
        <v>0</v>
      </c>
      <c r="BH749" s="54" t="b">
        <v>0</v>
      </c>
      <c r="BK749" s="54" t="s">
        <v>463</v>
      </c>
      <c r="BL749" s="54" t="s">
        <v>463</v>
      </c>
    </row>
    <row r="750" spans="30:64">
      <c r="AD750" s="54">
        <f>ROW()</f>
        <v>750</v>
      </c>
      <c r="BB750" s="54" t="s">
        <v>1858</v>
      </c>
      <c r="BC750" s="54" t="s">
        <v>461</v>
      </c>
      <c r="BD750" s="55" t="b">
        <v>0</v>
      </c>
      <c r="BE750" s="54" t="s">
        <v>1845</v>
      </c>
      <c r="BF750" s="54" t="s">
        <v>1845</v>
      </c>
      <c r="BG750" s="54" t="b">
        <v>0</v>
      </c>
      <c r="BH750" s="54" t="b">
        <v>0</v>
      </c>
      <c r="BK750" s="54" t="s">
        <v>463</v>
      </c>
      <c r="BL750" s="54" t="s">
        <v>463</v>
      </c>
    </row>
    <row r="751" spans="30:64">
      <c r="AD751" s="54">
        <f>ROW()</f>
        <v>751</v>
      </c>
      <c r="BB751" s="54" t="s">
        <v>1860</v>
      </c>
      <c r="BC751" s="54" t="s">
        <v>461</v>
      </c>
      <c r="BD751" s="55" t="b">
        <v>0</v>
      </c>
      <c r="BG751" s="54" t="b">
        <v>0</v>
      </c>
      <c r="BH751" s="54" t="b">
        <v>0</v>
      </c>
      <c r="BK751" s="54" t="s">
        <v>463</v>
      </c>
      <c r="BL751" s="54" t="s">
        <v>463</v>
      </c>
    </row>
    <row r="752" spans="30:64">
      <c r="AD752" s="54">
        <f>ROW()</f>
        <v>752</v>
      </c>
      <c r="BB752" s="54" t="s">
        <v>1862</v>
      </c>
      <c r="BC752" s="54" t="s">
        <v>348</v>
      </c>
      <c r="BD752" s="55" t="b">
        <v>0</v>
      </c>
      <c r="BE752" s="56">
        <f>B167</f>
        <v>0</v>
      </c>
      <c r="BF752" s="54" t="str">
        <f>""&amp;B167</f>
        <v/>
      </c>
      <c r="BG752" s="54" t="b">
        <v>1</v>
      </c>
      <c r="BH752" s="54" t="b">
        <v>1</v>
      </c>
      <c r="BK752" s="54" t="e">
        <f t="shared" ref="BK752:BK792" ca="1" si="101">_xlfn.FORMULATEXT(BE752)</f>
        <v>#N/A</v>
      </c>
      <c r="BL752" s="54" t="e">
        <f t="shared" ref="BL752:BL792" ca="1" si="102">_xlfn.FORMULATEXT(BE752)</f>
        <v>#N/A</v>
      </c>
    </row>
    <row r="753" spans="30:64">
      <c r="AD753" s="54">
        <f>ROW()</f>
        <v>753</v>
      </c>
      <c r="BB753" s="54" t="s">
        <v>1863</v>
      </c>
      <c r="BC753" s="54" t="s">
        <v>348</v>
      </c>
      <c r="BD753" s="55" t="b">
        <v>0</v>
      </c>
      <c r="BE753" s="56">
        <f>B173</f>
        <v>0</v>
      </c>
      <c r="BF753" s="54" t="str">
        <f>""&amp;B173</f>
        <v/>
      </c>
      <c r="BG753" s="54" t="b">
        <v>1</v>
      </c>
      <c r="BH753" s="54" t="b">
        <v>1</v>
      </c>
      <c r="BK753" s="54" t="e">
        <f t="shared" ca="1" si="101"/>
        <v>#N/A</v>
      </c>
      <c r="BL753" s="54" t="e">
        <f t="shared" ca="1" si="102"/>
        <v>#N/A</v>
      </c>
    </row>
    <row r="754" spans="30:64">
      <c r="AD754" s="54">
        <f>ROW()</f>
        <v>754</v>
      </c>
      <c r="BB754" s="54" t="s">
        <v>1864</v>
      </c>
      <c r="BC754" s="54" t="s">
        <v>348</v>
      </c>
      <c r="BD754" s="55" t="b">
        <v>0</v>
      </c>
      <c r="BE754" s="56">
        <f>B181</f>
        <v>0</v>
      </c>
      <c r="BF754" s="54" t="str">
        <f>""&amp;B181</f>
        <v/>
      </c>
      <c r="BG754" s="54" t="b">
        <v>1</v>
      </c>
      <c r="BH754" s="54" t="b">
        <v>1</v>
      </c>
      <c r="BK754" s="54" t="e">
        <f t="shared" ca="1" si="101"/>
        <v>#N/A</v>
      </c>
      <c r="BL754" s="54" t="e">
        <f t="shared" ca="1" si="102"/>
        <v>#N/A</v>
      </c>
    </row>
    <row r="755" spans="30:64">
      <c r="AD755" s="54">
        <f>ROW()</f>
        <v>755</v>
      </c>
      <c r="BB755" s="54" t="s">
        <v>1865</v>
      </c>
      <c r="BC755" s="54" t="s">
        <v>348</v>
      </c>
      <c r="BD755" s="55" t="b">
        <v>0</v>
      </c>
      <c r="BE755" s="56">
        <f>B187</f>
        <v>0</v>
      </c>
      <c r="BF755" s="54" t="str">
        <f>""&amp;B187</f>
        <v/>
      </c>
      <c r="BG755" s="54" t="b">
        <v>1</v>
      </c>
      <c r="BH755" s="54" t="b">
        <v>1</v>
      </c>
      <c r="BK755" s="54" t="e">
        <f t="shared" ca="1" si="101"/>
        <v>#N/A</v>
      </c>
      <c r="BL755" s="54" t="e">
        <f t="shared" ca="1" si="102"/>
        <v>#N/A</v>
      </c>
    </row>
    <row r="756" spans="30:64">
      <c r="AD756" s="54">
        <f>ROW()</f>
        <v>756</v>
      </c>
      <c r="BB756" s="54" t="s">
        <v>1866</v>
      </c>
      <c r="BC756" s="54" t="s">
        <v>348</v>
      </c>
      <c r="BD756" s="55" t="b">
        <v>0</v>
      </c>
      <c r="BE756" s="56">
        <f>B167</f>
        <v>0</v>
      </c>
      <c r="BF756" s="54" t="str">
        <f>""&amp;B167</f>
        <v/>
      </c>
      <c r="BG756" s="54" t="b">
        <v>1</v>
      </c>
      <c r="BH756" s="54" t="b">
        <v>1</v>
      </c>
      <c r="BK756" s="54" t="e">
        <f t="shared" ca="1" si="101"/>
        <v>#N/A</v>
      </c>
      <c r="BL756" s="54" t="e">
        <f t="shared" ca="1" si="102"/>
        <v>#N/A</v>
      </c>
    </row>
    <row r="757" spans="30:64">
      <c r="AD757" s="54">
        <f>ROW()</f>
        <v>757</v>
      </c>
      <c r="BB757" s="73" t="s">
        <v>1867</v>
      </c>
      <c r="BC757" s="54" t="s">
        <v>348</v>
      </c>
      <c r="BD757" s="55" t="b">
        <v>0</v>
      </c>
      <c r="BE757" s="56">
        <f>B173</f>
        <v>0</v>
      </c>
      <c r="BF757" s="54" t="str">
        <f>""&amp;B173</f>
        <v/>
      </c>
      <c r="BG757" s="54" t="b">
        <v>1</v>
      </c>
      <c r="BH757" s="54" t="b">
        <v>1</v>
      </c>
      <c r="BK757" s="54" t="e">
        <f t="shared" ca="1" si="101"/>
        <v>#N/A</v>
      </c>
      <c r="BL757" s="54" t="e">
        <f t="shared" ca="1" si="102"/>
        <v>#N/A</v>
      </c>
    </row>
    <row r="758" spans="30:64">
      <c r="AD758" s="54">
        <f>ROW()</f>
        <v>758</v>
      </c>
      <c r="BB758" s="54" t="s">
        <v>1868</v>
      </c>
      <c r="BC758" s="54" t="s">
        <v>348</v>
      </c>
      <c r="BD758" s="55" t="b">
        <v>0</v>
      </c>
      <c r="BE758" s="56">
        <f>B167</f>
        <v>0</v>
      </c>
      <c r="BF758" s="54" t="str">
        <f>""&amp;B167</f>
        <v/>
      </c>
      <c r="BG758" s="54" t="b">
        <v>1</v>
      </c>
      <c r="BH758" s="54" t="b">
        <v>1</v>
      </c>
      <c r="BK758" s="54" t="e">
        <f t="shared" ca="1" si="101"/>
        <v>#N/A</v>
      </c>
      <c r="BL758" s="54" t="e">
        <f t="shared" ca="1" si="102"/>
        <v>#N/A</v>
      </c>
    </row>
    <row r="759" spans="30:64">
      <c r="AD759" s="54">
        <f>ROW()</f>
        <v>759</v>
      </c>
      <c r="BB759" s="73" t="s">
        <v>1869</v>
      </c>
      <c r="BC759" s="54" t="s">
        <v>348</v>
      </c>
      <c r="BD759" s="55" t="b">
        <v>0</v>
      </c>
      <c r="BE759" s="56">
        <f>B173</f>
        <v>0</v>
      </c>
      <c r="BF759" s="54" t="str">
        <f>""&amp;B173</f>
        <v/>
      </c>
      <c r="BG759" s="54" t="b">
        <v>1</v>
      </c>
      <c r="BH759" s="54" t="b">
        <v>1</v>
      </c>
      <c r="BK759" s="54" t="e">
        <f t="shared" ca="1" si="101"/>
        <v>#N/A</v>
      </c>
      <c r="BL759" s="54" t="e">
        <f t="shared" ca="1" si="102"/>
        <v>#N/A</v>
      </c>
    </row>
    <row r="760" spans="30:64">
      <c r="AD760" s="54">
        <f>ROW()</f>
        <v>760</v>
      </c>
      <c r="BB760" s="54" t="s">
        <v>1870</v>
      </c>
      <c r="BC760" s="54" t="s">
        <v>348</v>
      </c>
      <c r="BD760" s="55" t="b">
        <v>0</v>
      </c>
      <c r="BE760" s="56">
        <f>B167</f>
        <v>0</v>
      </c>
      <c r="BF760" s="54" t="str">
        <f>""&amp;B167</f>
        <v/>
      </c>
      <c r="BG760" s="54" t="b">
        <v>1</v>
      </c>
      <c r="BH760" s="54" t="b">
        <v>1</v>
      </c>
      <c r="BK760" s="54" t="e">
        <f t="shared" ca="1" si="101"/>
        <v>#N/A</v>
      </c>
      <c r="BL760" s="54" t="e">
        <f t="shared" ca="1" si="102"/>
        <v>#N/A</v>
      </c>
    </row>
    <row r="761" spans="30:64">
      <c r="AD761" s="54">
        <f>ROW()</f>
        <v>761</v>
      </c>
      <c r="BB761" s="73" t="s">
        <v>1871</v>
      </c>
      <c r="BC761" s="54" t="s">
        <v>348</v>
      </c>
      <c r="BD761" s="55" t="b">
        <v>0</v>
      </c>
      <c r="BE761" s="56">
        <f>B173</f>
        <v>0</v>
      </c>
      <c r="BF761" s="54" t="str">
        <f>""&amp;B173</f>
        <v/>
      </c>
      <c r="BG761" s="54" t="b">
        <v>1</v>
      </c>
      <c r="BH761" s="54" t="b">
        <v>1</v>
      </c>
      <c r="BK761" s="54" t="e">
        <f t="shared" ca="1" si="101"/>
        <v>#N/A</v>
      </c>
      <c r="BL761" s="54" t="e">
        <f t="shared" ca="1" si="102"/>
        <v>#N/A</v>
      </c>
    </row>
    <row r="762" spans="30:64">
      <c r="AD762" s="54">
        <f>ROW()</f>
        <v>762</v>
      </c>
      <c r="BB762" s="54" t="s">
        <v>1872</v>
      </c>
      <c r="BC762" s="54" t="s">
        <v>348</v>
      </c>
      <c r="BD762" s="55" t="b">
        <v>0</v>
      </c>
      <c r="BE762" s="56">
        <f>B167</f>
        <v>0</v>
      </c>
      <c r="BF762" s="54" t="str">
        <f>""&amp;B167</f>
        <v/>
      </c>
      <c r="BG762" s="54" t="b">
        <v>1</v>
      </c>
      <c r="BH762" s="54" t="b">
        <v>1</v>
      </c>
      <c r="BK762" s="54" t="e">
        <f t="shared" ca="1" si="101"/>
        <v>#N/A</v>
      </c>
      <c r="BL762" s="54" t="e">
        <f t="shared" ca="1" si="102"/>
        <v>#N/A</v>
      </c>
    </row>
    <row r="763" spans="30:64">
      <c r="AD763" s="54">
        <f>ROW()</f>
        <v>763</v>
      </c>
      <c r="BB763" s="73" t="s">
        <v>1873</v>
      </c>
      <c r="BC763" s="54" t="s">
        <v>348</v>
      </c>
      <c r="BD763" s="55" t="b">
        <v>0</v>
      </c>
      <c r="BE763" s="56">
        <f>B173</f>
        <v>0</v>
      </c>
      <c r="BF763" s="54" t="str">
        <f>""&amp;B173</f>
        <v/>
      </c>
      <c r="BG763" s="54" t="b">
        <v>1</v>
      </c>
      <c r="BH763" s="54" t="b">
        <v>1</v>
      </c>
      <c r="BK763" s="54" t="e">
        <f t="shared" ca="1" si="101"/>
        <v>#N/A</v>
      </c>
      <c r="BL763" s="54" t="e">
        <f t="shared" ca="1" si="102"/>
        <v>#N/A</v>
      </c>
    </row>
    <row r="764" spans="30:64">
      <c r="AD764" s="54">
        <f>ROW()</f>
        <v>764</v>
      </c>
      <c r="BB764" s="54" t="s">
        <v>1874</v>
      </c>
      <c r="BC764" s="54" t="s">
        <v>348</v>
      </c>
      <c r="BD764" s="55" t="b">
        <v>0</v>
      </c>
      <c r="BE764" s="56">
        <f>B167</f>
        <v>0</v>
      </c>
      <c r="BF764" s="54" t="str">
        <f>""&amp;B167</f>
        <v/>
      </c>
      <c r="BG764" s="54" t="b">
        <v>1</v>
      </c>
      <c r="BH764" s="54" t="b">
        <v>1</v>
      </c>
      <c r="BK764" s="54" t="e">
        <f t="shared" ca="1" si="101"/>
        <v>#N/A</v>
      </c>
      <c r="BL764" s="54" t="e">
        <f t="shared" ca="1" si="102"/>
        <v>#N/A</v>
      </c>
    </row>
    <row r="765" spans="30:64">
      <c r="AD765" s="54">
        <f>ROW()</f>
        <v>765</v>
      </c>
      <c r="BB765" s="73" t="s">
        <v>1875</v>
      </c>
      <c r="BC765" s="54" t="s">
        <v>348</v>
      </c>
      <c r="BD765" s="55" t="b">
        <v>0</v>
      </c>
      <c r="BE765" s="56">
        <f>B173</f>
        <v>0</v>
      </c>
      <c r="BF765" s="54" t="str">
        <f>""&amp;B173</f>
        <v/>
      </c>
      <c r="BG765" s="54" t="b">
        <v>1</v>
      </c>
      <c r="BH765" s="54" t="b">
        <v>1</v>
      </c>
      <c r="BK765" s="54" t="e">
        <f t="shared" ca="1" si="101"/>
        <v>#N/A</v>
      </c>
      <c r="BL765" s="54" t="e">
        <f t="shared" ca="1" si="102"/>
        <v>#N/A</v>
      </c>
    </row>
    <row r="766" spans="30:64">
      <c r="AD766" s="54">
        <f>ROW()</f>
        <v>766</v>
      </c>
      <c r="BB766" s="54" t="s">
        <v>1876</v>
      </c>
      <c r="BC766" s="54" t="s">
        <v>348</v>
      </c>
      <c r="BD766" s="55" t="b">
        <v>0</v>
      </c>
      <c r="BE766" s="56">
        <f>B181</f>
        <v>0</v>
      </c>
      <c r="BF766" s="54" t="str">
        <f>""&amp;B181</f>
        <v/>
      </c>
      <c r="BG766" s="54" t="b">
        <v>1</v>
      </c>
      <c r="BH766" s="54" t="b">
        <v>1</v>
      </c>
      <c r="BK766" s="54" t="e">
        <f t="shared" ca="1" si="101"/>
        <v>#N/A</v>
      </c>
      <c r="BL766" s="54" t="e">
        <f t="shared" ca="1" si="102"/>
        <v>#N/A</v>
      </c>
    </row>
    <row r="767" spans="30:64">
      <c r="AD767" s="54">
        <f>ROW()</f>
        <v>767</v>
      </c>
      <c r="BB767" s="73" t="s">
        <v>1877</v>
      </c>
      <c r="BC767" s="54" t="s">
        <v>348</v>
      </c>
      <c r="BD767" s="55" t="b">
        <v>0</v>
      </c>
      <c r="BE767" s="56">
        <f>B187</f>
        <v>0</v>
      </c>
      <c r="BF767" s="54" t="str">
        <f>""&amp;B187</f>
        <v/>
      </c>
      <c r="BG767" s="54" t="b">
        <v>1</v>
      </c>
      <c r="BH767" s="54" t="b">
        <v>1</v>
      </c>
      <c r="BK767" s="54" t="e">
        <f t="shared" ca="1" si="101"/>
        <v>#N/A</v>
      </c>
      <c r="BL767" s="54" t="e">
        <f t="shared" ca="1" si="102"/>
        <v>#N/A</v>
      </c>
    </row>
    <row r="768" spans="30:64">
      <c r="AD768" s="54">
        <f>ROW()</f>
        <v>768</v>
      </c>
      <c r="BB768" s="54" t="s">
        <v>1878</v>
      </c>
      <c r="BC768" s="54" t="s">
        <v>348</v>
      </c>
      <c r="BD768" s="55" t="b">
        <v>0</v>
      </c>
      <c r="BE768" s="56">
        <f>B181</f>
        <v>0</v>
      </c>
      <c r="BF768" s="54" t="str">
        <f>""&amp;B181</f>
        <v/>
      </c>
      <c r="BG768" s="54" t="b">
        <v>1</v>
      </c>
      <c r="BH768" s="54" t="b">
        <v>1</v>
      </c>
      <c r="BK768" s="54" t="e">
        <f t="shared" ca="1" si="101"/>
        <v>#N/A</v>
      </c>
      <c r="BL768" s="54" t="e">
        <f t="shared" ca="1" si="102"/>
        <v>#N/A</v>
      </c>
    </row>
    <row r="769" spans="30:64">
      <c r="AD769" s="54">
        <f>ROW()</f>
        <v>769</v>
      </c>
      <c r="BB769" s="73" t="s">
        <v>1879</v>
      </c>
      <c r="BC769" s="54" t="s">
        <v>348</v>
      </c>
      <c r="BD769" s="55" t="b">
        <v>0</v>
      </c>
      <c r="BE769" s="56">
        <f>B187</f>
        <v>0</v>
      </c>
      <c r="BF769" s="54" t="str">
        <f>""&amp;B187</f>
        <v/>
      </c>
      <c r="BG769" s="54" t="b">
        <v>1</v>
      </c>
      <c r="BH769" s="54" t="b">
        <v>1</v>
      </c>
      <c r="BK769" s="54" t="e">
        <f t="shared" ca="1" si="101"/>
        <v>#N/A</v>
      </c>
      <c r="BL769" s="54" t="e">
        <f t="shared" ca="1" si="102"/>
        <v>#N/A</v>
      </c>
    </row>
    <row r="770" spans="30:64">
      <c r="AD770" s="54">
        <f>ROW()</f>
        <v>770</v>
      </c>
      <c r="BB770" s="54" t="s">
        <v>1880</v>
      </c>
      <c r="BC770" s="54" t="s">
        <v>348</v>
      </c>
      <c r="BD770" s="55" t="b">
        <v>0</v>
      </c>
      <c r="BE770" s="56">
        <f>B181</f>
        <v>0</v>
      </c>
      <c r="BF770" s="54" t="str">
        <f>""&amp;B181</f>
        <v/>
      </c>
      <c r="BG770" s="54" t="b">
        <v>1</v>
      </c>
      <c r="BH770" s="54" t="b">
        <v>1</v>
      </c>
      <c r="BK770" s="54" t="e">
        <f t="shared" ca="1" si="101"/>
        <v>#N/A</v>
      </c>
      <c r="BL770" s="54" t="e">
        <f t="shared" ca="1" si="102"/>
        <v>#N/A</v>
      </c>
    </row>
    <row r="771" spans="30:64">
      <c r="AD771" s="54">
        <f>ROW()</f>
        <v>771</v>
      </c>
      <c r="BB771" s="73" t="s">
        <v>1881</v>
      </c>
      <c r="BC771" s="54" t="s">
        <v>348</v>
      </c>
      <c r="BD771" s="55" t="b">
        <v>0</v>
      </c>
      <c r="BE771" s="56">
        <f>B187</f>
        <v>0</v>
      </c>
      <c r="BF771" s="54" t="str">
        <f>""&amp;B187</f>
        <v/>
      </c>
      <c r="BG771" s="54" t="b">
        <v>1</v>
      </c>
      <c r="BH771" s="54" t="b">
        <v>1</v>
      </c>
      <c r="BK771" s="54" t="e">
        <f t="shared" ca="1" si="101"/>
        <v>#N/A</v>
      </c>
      <c r="BL771" s="54" t="e">
        <f t="shared" ca="1" si="102"/>
        <v>#N/A</v>
      </c>
    </row>
    <row r="772" spans="30:64">
      <c r="AD772" s="54">
        <f>ROW()</f>
        <v>772</v>
      </c>
      <c r="BB772" s="54" t="s">
        <v>1882</v>
      </c>
      <c r="BC772" s="54" t="s">
        <v>348</v>
      </c>
      <c r="BD772" s="55" t="b">
        <v>0</v>
      </c>
      <c r="BE772" s="56">
        <f>B181</f>
        <v>0</v>
      </c>
      <c r="BF772" s="54" t="str">
        <f>""&amp;B181</f>
        <v/>
      </c>
      <c r="BG772" s="54" t="b">
        <v>1</v>
      </c>
      <c r="BH772" s="54" t="b">
        <v>1</v>
      </c>
      <c r="BK772" s="54" t="e">
        <f t="shared" ca="1" si="101"/>
        <v>#N/A</v>
      </c>
      <c r="BL772" s="54" t="e">
        <f t="shared" ca="1" si="102"/>
        <v>#N/A</v>
      </c>
    </row>
    <row r="773" spans="30:64">
      <c r="AD773" s="54">
        <f>ROW()</f>
        <v>773</v>
      </c>
      <c r="BB773" s="73" t="s">
        <v>1883</v>
      </c>
      <c r="BC773" s="54" t="s">
        <v>348</v>
      </c>
      <c r="BD773" s="55" t="b">
        <v>0</v>
      </c>
      <c r="BE773" s="56">
        <f>B187</f>
        <v>0</v>
      </c>
      <c r="BF773" s="54" t="str">
        <f>""&amp;B187</f>
        <v/>
      </c>
      <c r="BG773" s="54" t="b">
        <v>1</v>
      </c>
      <c r="BH773" s="54" t="b">
        <v>1</v>
      </c>
      <c r="BK773" s="54" t="e">
        <f t="shared" ca="1" si="101"/>
        <v>#N/A</v>
      </c>
      <c r="BL773" s="54" t="e">
        <f t="shared" ca="1" si="102"/>
        <v>#N/A</v>
      </c>
    </row>
    <row r="774" spans="30:64">
      <c r="AD774" s="54">
        <f>ROW()</f>
        <v>774</v>
      </c>
      <c r="BB774" s="54" t="s">
        <v>1884</v>
      </c>
      <c r="BC774" s="54" t="s">
        <v>348</v>
      </c>
      <c r="BD774" s="55" t="b">
        <v>0</v>
      </c>
      <c r="BE774" s="56">
        <f>B181</f>
        <v>0</v>
      </c>
      <c r="BF774" s="54" t="str">
        <f>""&amp;B181</f>
        <v/>
      </c>
      <c r="BG774" s="54" t="b">
        <v>1</v>
      </c>
      <c r="BH774" s="54" t="b">
        <v>1</v>
      </c>
      <c r="BK774" s="54" t="e">
        <f t="shared" ca="1" si="101"/>
        <v>#N/A</v>
      </c>
      <c r="BL774" s="54" t="e">
        <f t="shared" ca="1" si="102"/>
        <v>#N/A</v>
      </c>
    </row>
    <row r="775" spans="30:64">
      <c r="AD775" s="54">
        <f>ROW()</f>
        <v>775</v>
      </c>
      <c r="BB775" s="73" t="s">
        <v>1885</v>
      </c>
      <c r="BC775" s="54" t="s">
        <v>348</v>
      </c>
      <c r="BD775" s="55" t="b">
        <v>0</v>
      </c>
      <c r="BE775" s="56">
        <f>B187</f>
        <v>0</v>
      </c>
      <c r="BF775" s="54" t="str">
        <f>""&amp;B187</f>
        <v/>
      </c>
      <c r="BG775" s="54" t="b">
        <v>1</v>
      </c>
      <c r="BH775" s="54" t="b">
        <v>1</v>
      </c>
      <c r="BK775" s="54" t="e">
        <f t="shared" ca="1" si="101"/>
        <v>#N/A</v>
      </c>
      <c r="BL775" s="54" t="e">
        <f t="shared" ca="1" si="102"/>
        <v>#N/A</v>
      </c>
    </row>
    <row r="776" spans="30:64">
      <c r="AD776" s="54">
        <f>ROW()</f>
        <v>776</v>
      </c>
      <c r="BB776" s="54" t="s">
        <v>1886</v>
      </c>
      <c r="BC776" s="54" t="s">
        <v>348</v>
      </c>
      <c r="BD776" s="55" t="b">
        <v>1</v>
      </c>
      <c r="BE776" s="54" t="str">
        <f>H512</f>
        <v>33.20</v>
      </c>
      <c r="BF776" s="54" t="str">
        <f>""&amp;H512</f>
        <v>33.20</v>
      </c>
      <c r="BG776" s="54" t="b">
        <v>0</v>
      </c>
      <c r="BH776" s="54" t="b">
        <v>0</v>
      </c>
      <c r="BK776" s="54" t="e">
        <f t="shared" ca="1" si="101"/>
        <v>#N/A</v>
      </c>
      <c r="BL776" s="54" t="e">
        <f t="shared" ca="1" si="102"/>
        <v>#N/A</v>
      </c>
    </row>
    <row r="777" spans="30:64">
      <c r="AD777" s="54">
        <f>ROW()</f>
        <v>777</v>
      </c>
      <c r="BB777" s="54" t="s">
        <v>1887</v>
      </c>
      <c r="BC777" s="54" t="s">
        <v>348</v>
      </c>
      <c r="BD777" s="55" t="b">
        <v>1</v>
      </c>
      <c r="BE777" s="54" t="str">
        <f>J512</f>
        <v>0.00</v>
      </c>
      <c r="BF777" s="54" t="str">
        <f>""&amp;J512</f>
        <v>0.00</v>
      </c>
      <c r="BG777" s="54" t="b">
        <v>0</v>
      </c>
      <c r="BH777" s="54" t="b">
        <v>0</v>
      </c>
      <c r="BK777" s="54" t="e">
        <f t="shared" ca="1" si="101"/>
        <v>#N/A</v>
      </c>
      <c r="BL777" s="54" t="e">
        <f t="shared" ca="1" si="102"/>
        <v>#N/A</v>
      </c>
    </row>
    <row r="778" spans="30:64">
      <c r="AD778" s="54">
        <f>ROW()</f>
        <v>778</v>
      </c>
      <c r="BB778" s="54" t="s">
        <v>1888</v>
      </c>
      <c r="BC778" s="54" t="s">
        <v>348</v>
      </c>
      <c r="BD778" s="55" t="b">
        <v>1</v>
      </c>
      <c r="BE778" s="54" t="str">
        <f>L512</f>
        <v>0.00</v>
      </c>
      <c r="BF778" s="54" t="str">
        <f>""&amp;L512</f>
        <v>0.00</v>
      </c>
      <c r="BG778" s="54" t="b">
        <v>0</v>
      </c>
      <c r="BH778" s="54" t="b">
        <v>0</v>
      </c>
      <c r="BK778" s="54" t="e">
        <f t="shared" ca="1" si="101"/>
        <v>#N/A</v>
      </c>
      <c r="BL778" s="54" t="e">
        <f t="shared" ca="1" si="102"/>
        <v>#N/A</v>
      </c>
    </row>
    <row r="779" spans="30:64">
      <c r="AD779" s="54">
        <f>ROW()</f>
        <v>779</v>
      </c>
      <c r="BB779" s="54" t="s">
        <v>1889</v>
      </c>
      <c r="BC779" s="54" t="s">
        <v>348</v>
      </c>
      <c r="BD779" s="55" t="b">
        <v>1</v>
      </c>
      <c r="BE779" s="54" t="str">
        <f>O512</f>
        <v>0.00</v>
      </c>
      <c r="BF779" s="54" t="str">
        <f>""&amp;O512</f>
        <v>0.00</v>
      </c>
      <c r="BG779" s="54" t="b">
        <v>0</v>
      </c>
      <c r="BH779" s="54" t="b">
        <v>0</v>
      </c>
      <c r="BK779" s="54" t="e">
        <f t="shared" ca="1" si="101"/>
        <v>#N/A</v>
      </c>
      <c r="BL779" s="54" t="e">
        <f t="shared" ca="1" si="102"/>
        <v>#N/A</v>
      </c>
    </row>
    <row r="780" spans="30:64">
      <c r="AD780" s="54">
        <f>ROW()</f>
        <v>780</v>
      </c>
      <c r="BB780" s="54" t="s">
        <v>1890</v>
      </c>
      <c r="BC780" s="54" t="s">
        <v>348</v>
      </c>
      <c r="BD780" s="55" t="b">
        <v>1</v>
      </c>
      <c r="BE780" s="54" t="str">
        <f>Q512</f>
        <v>33.20</v>
      </c>
      <c r="BF780" s="54" t="str">
        <f>""&amp;Q512</f>
        <v>33.20</v>
      </c>
      <c r="BG780" s="54" t="b">
        <v>0</v>
      </c>
      <c r="BH780" s="54" t="b">
        <v>0</v>
      </c>
      <c r="BK780" s="54" t="e">
        <f t="shared" ca="1" si="101"/>
        <v>#N/A</v>
      </c>
      <c r="BL780" s="54" t="e">
        <f t="shared" ca="1" si="102"/>
        <v>#N/A</v>
      </c>
    </row>
    <row r="781" spans="30:64">
      <c r="AD781" s="54">
        <f>ROW()</f>
        <v>781</v>
      </c>
      <c r="BB781" s="54" t="s">
        <v>1891</v>
      </c>
      <c r="BC781" s="54" t="s">
        <v>348</v>
      </c>
      <c r="BD781" s="55" t="b">
        <v>1</v>
      </c>
      <c r="BE781" s="54" t="str">
        <f>H532</f>
        <v>0.00</v>
      </c>
      <c r="BF781" s="54" t="str">
        <f>""&amp;H532</f>
        <v>0.00</v>
      </c>
      <c r="BG781" s="54" t="b">
        <v>0</v>
      </c>
      <c r="BH781" s="54" t="b">
        <v>0</v>
      </c>
      <c r="BK781" s="54" t="e">
        <f t="shared" ca="1" si="101"/>
        <v>#N/A</v>
      </c>
      <c r="BL781" s="54" t="e">
        <f t="shared" ca="1" si="102"/>
        <v>#N/A</v>
      </c>
    </row>
    <row r="782" spans="30:64">
      <c r="AD782" s="54">
        <f>ROW()</f>
        <v>782</v>
      </c>
      <c r="BB782" s="54" t="s">
        <v>1892</v>
      </c>
      <c r="BC782" s="54" t="s">
        <v>348</v>
      </c>
      <c r="BD782" s="55" t="b">
        <v>1</v>
      </c>
      <c r="BE782" s="54" t="str">
        <f>J532</f>
        <v>0.00</v>
      </c>
      <c r="BF782" s="54" t="str">
        <f>""&amp;J532</f>
        <v>0.00</v>
      </c>
      <c r="BG782" s="54" t="b">
        <v>0</v>
      </c>
      <c r="BH782" s="54" t="b">
        <v>0</v>
      </c>
      <c r="BK782" s="54" t="e">
        <f t="shared" ca="1" si="101"/>
        <v>#N/A</v>
      </c>
      <c r="BL782" s="54" t="e">
        <f t="shared" ca="1" si="102"/>
        <v>#N/A</v>
      </c>
    </row>
    <row r="783" spans="30:64">
      <c r="AD783" s="54">
        <f>ROW()</f>
        <v>783</v>
      </c>
      <c r="BB783" s="54" t="s">
        <v>1893</v>
      </c>
      <c r="BC783" s="54" t="s">
        <v>348</v>
      </c>
      <c r="BD783" s="55" t="b">
        <v>1</v>
      </c>
      <c r="BE783" s="54" t="str">
        <f>L532</f>
        <v>0.00</v>
      </c>
      <c r="BF783" s="54" t="str">
        <f>""&amp;L532</f>
        <v>0.00</v>
      </c>
      <c r="BG783" s="54" t="b">
        <v>0</v>
      </c>
      <c r="BH783" s="54" t="b">
        <v>0</v>
      </c>
      <c r="BK783" s="54" t="e">
        <f t="shared" ca="1" si="101"/>
        <v>#N/A</v>
      </c>
      <c r="BL783" s="54" t="e">
        <f t="shared" ca="1" si="102"/>
        <v>#N/A</v>
      </c>
    </row>
    <row r="784" spans="30:64">
      <c r="AD784" s="54">
        <f>ROW()</f>
        <v>784</v>
      </c>
      <c r="BB784" s="54" t="s">
        <v>1894</v>
      </c>
      <c r="BC784" s="54" t="s">
        <v>348</v>
      </c>
      <c r="BD784" s="55" t="b">
        <v>1</v>
      </c>
      <c r="BE784" s="54" t="str">
        <f>O532</f>
        <v>0.00</v>
      </c>
      <c r="BF784" s="54" t="str">
        <f>""&amp;O532</f>
        <v>0.00</v>
      </c>
      <c r="BG784" s="54" t="b">
        <v>0</v>
      </c>
      <c r="BH784" s="54" t="b">
        <v>0</v>
      </c>
      <c r="BK784" s="54" t="e">
        <f t="shared" ca="1" si="101"/>
        <v>#N/A</v>
      </c>
      <c r="BL784" s="54" t="e">
        <f t="shared" ca="1" si="102"/>
        <v>#N/A</v>
      </c>
    </row>
    <row r="785" spans="30:64">
      <c r="AD785" s="54">
        <f>ROW()</f>
        <v>785</v>
      </c>
      <c r="BB785" s="54" t="s">
        <v>1895</v>
      </c>
      <c r="BC785" s="54" t="s">
        <v>348</v>
      </c>
      <c r="BD785" s="55" t="b">
        <v>1</v>
      </c>
      <c r="BE785" s="54" t="str">
        <f>Q532</f>
        <v>0.00</v>
      </c>
      <c r="BF785" s="54" t="str">
        <f>""&amp;Q532</f>
        <v>0.00</v>
      </c>
      <c r="BG785" s="54" t="b">
        <v>0</v>
      </c>
      <c r="BH785" s="54" t="b">
        <v>0</v>
      </c>
      <c r="BK785" s="54" t="e">
        <f t="shared" ca="1" si="101"/>
        <v>#N/A</v>
      </c>
      <c r="BL785" s="54" t="e">
        <f t="shared" ca="1" si="102"/>
        <v>#N/A</v>
      </c>
    </row>
    <row r="786" spans="30:64">
      <c r="AD786" s="54">
        <f>ROW()</f>
        <v>786</v>
      </c>
      <c r="BB786" s="54" t="s">
        <v>1896</v>
      </c>
      <c r="BC786" s="54" t="s">
        <v>348</v>
      </c>
      <c r="BD786" s="55" t="b">
        <v>1</v>
      </c>
      <c r="BE786" s="54" t="str">
        <f>H552</f>
        <v>22.20</v>
      </c>
      <c r="BF786" s="54" t="str">
        <f>""&amp;H552</f>
        <v>22.20</v>
      </c>
      <c r="BG786" s="54" t="b">
        <v>0</v>
      </c>
      <c r="BH786" s="54" t="b">
        <v>0</v>
      </c>
      <c r="BK786" s="54" t="e">
        <f t="shared" ca="1" si="101"/>
        <v>#N/A</v>
      </c>
      <c r="BL786" s="54" t="e">
        <f t="shared" ca="1" si="102"/>
        <v>#N/A</v>
      </c>
    </row>
    <row r="787" spans="30:64">
      <c r="AD787" s="54">
        <f>ROW()</f>
        <v>787</v>
      </c>
      <c r="BB787" s="54" t="s">
        <v>1897</v>
      </c>
      <c r="BC787" s="54" t="s">
        <v>348</v>
      </c>
      <c r="BD787" s="55" t="b">
        <v>1</v>
      </c>
      <c r="BE787" s="54" t="str">
        <f>J552</f>
        <v>0.00</v>
      </c>
      <c r="BF787" s="54" t="str">
        <f>""&amp;J552</f>
        <v>0.00</v>
      </c>
      <c r="BG787" s="54" t="b">
        <v>0</v>
      </c>
      <c r="BH787" s="54" t="b">
        <v>0</v>
      </c>
      <c r="BK787" s="54" t="e">
        <f t="shared" ca="1" si="101"/>
        <v>#N/A</v>
      </c>
      <c r="BL787" s="54" t="e">
        <f t="shared" ca="1" si="102"/>
        <v>#N/A</v>
      </c>
    </row>
    <row r="788" spans="30:64">
      <c r="AD788" s="54">
        <f>ROW()</f>
        <v>788</v>
      </c>
      <c r="BB788" s="54" t="s">
        <v>1898</v>
      </c>
      <c r="BC788" s="54" t="s">
        <v>348</v>
      </c>
      <c r="BD788" s="55" t="b">
        <v>1</v>
      </c>
      <c r="BE788" s="54" t="str">
        <f>L552</f>
        <v>0.00</v>
      </c>
      <c r="BF788" s="54" t="str">
        <f>""&amp;L552</f>
        <v>0.00</v>
      </c>
      <c r="BG788" s="54" t="b">
        <v>0</v>
      </c>
      <c r="BH788" s="54" t="b">
        <v>0</v>
      </c>
      <c r="BK788" s="54" t="e">
        <f t="shared" ca="1" si="101"/>
        <v>#N/A</v>
      </c>
      <c r="BL788" s="54" t="e">
        <f t="shared" ca="1" si="102"/>
        <v>#N/A</v>
      </c>
    </row>
    <row r="789" spans="30:64">
      <c r="AD789" s="54">
        <f>ROW()</f>
        <v>789</v>
      </c>
      <c r="BB789" s="54" t="s">
        <v>1899</v>
      </c>
      <c r="BC789" s="54" t="s">
        <v>348</v>
      </c>
      <c r="BD789" s="55" t="b">
        <v>1</v>
      </c>
      <c r="BE789" s="54" t="str">
        <f>O552</f>
        <v>0.00</v>
      </c>
      <c r="BF789" s="54" t="str">
        <f>""&amp;O552</f>
        <v>0.00</v>
      </c>
      <c r="BG789" s="54" t="b">
        <v>0</v>
      </c>
      <c r="BH789" s="54" t="b">
        <v>0</v>
      </c>
      <c r="BK789" s="54" t="e">
        <f t="shared" ca="1" si="101"/>
        <v>#N/A</v>
      </c>
      <c r="BL789" s="54" t="e">
        <f t="shared" ca="1" si="102"/>
        <v>#N/A</v>
      </c>
    </row>
    <row r="790" spans="30:64">
      <c r="AD790" s="54">
        <f>ROW()</f>
        <v>790</v>
      </c>
      <c r="BB790" s="54" t="s">
        <v>1900</v>
      </c>
      <c r="BC790" s="54" t="s">
        <v>348</v>
      </c>
      <c r="BD790" s="55" t="b">
        <v>1</v>
      </c>
      <c r="BE790" s="54" t="str">
        <f>Q552</f>
        <v>22.20</v>
      </c>
      <c r="BF790" s="54" t="str">
        <f>""&amp;Q552</f>
        <v>22.20</v>
      </c>
      <c r="BG790" s="54" t="b">
        <v>0</v>
      </c>
      <c r="BH790" s="54" t="b">
        <v>0</v>
      </c>
      <c r="BK790" s="54" t="e">
        <f t="shared" ca="1" si="101"/>
        <v>#N/A</v>
      </c>
      <c r="BL790" s="54" t="e">
        <f t="shared" ca="1" si="102"/>
        <v>#N/A</v>
      </c>
    </row>
    <row r="791" spans="30:64">
      <c r="AD791" s="54">
        <f>ROW()</f>
        <v>791</v>
      </c>
      <c r="BB791" s="54" t="s">
        <v>1901</v>
      </c>
      <c r="BC791" s="54" t="s">
        <v>348</v>
      </c>
      <c r="BD791" s="55" t="b">
        <v>1</v>
      </c>
      <c r="BE791" s="56">
        <f>I684</f>
        <v>0</v>
      </c>
      <c r="BF791" s="54" t="str">
        <f>""&amp;I684</f>
        <v/>
      </c>
      <c r="BG791" s="54" t="b">
        <v>1</v>
      </c>
      <c r="BH791" s="54" t="b">
        <v>0</v>
      </c>
      <c r="BK791" s="54" t="e">
        <f t="shared" ca="1" si="101"/>
        <v>#N/A</v>
      </c>
      <c r="BL791" s="54" t="e">
        <f t="shared" ca="1" si="102"/>
        <v>#N/A</v>
      </c>
    </row>
    <row r="792" spans="30:64">
      <c r="AD792" s="54">
        <f>ROW()</f>
        <v>792</v>
      </c>
      <c r="BB792" s="54" t="s">
        <v>1902</v>
      </c>
      <c r="BC792" s="54" t="s">
        <v>348</v>
      </c>
      <c r="BD792" s="55" t="b">
        <v>0</v>
      </c>
      <c r="BE792" s="56">
        <f>B685</f>
        <v>0</v>
      </c>
      <c r="BF792" s="54" t="str">
        <f>""&amp;B685</f>
        <v/>
      </c>
      <c r="BG792" s="54" t="b">
        <v>1</v>
      </c>
      <c r="BH792" s="54" t="b">
        <v>0</v>
      </c>
      <c r="BK792" s="54" t="e">
        <f t="shared" ca="1" si="101"/>
        <v>#N/A</v>
      </c>
      <c r="BL792" s="54" t="e">
        <f t="shared" ca="1" si="102"/>
        <v>#N/A</v>
      </c>
    </row>
    <row r="793" spans="30:64">
      <c r="AD793" s="54">
        <f>ROW()</f>
        <v>793</v>
      </c>
      <c r="BB793" s="54" t="s">
        <v>1903</v>
      </c>
      <c r="BC793" s="54" t="s">
        <v>423</v>
      </c>
      <c r="BD793" s="55" t="b">
        <v>0</v>
      </c>
      <c r="BE793" s="54" t="str">
        <f>IF(AA695=1,"Director",IF(AA695=2,"Liquidator",IF(AA695=3,"Interim Resolution Professional (IRP)",IF(AA695=4,"Resolution Professional (RP)",""))))</f>
        <v/>
      </c>
      <c r="BF793" s="54" t="str">
        <f>BE793</f>
        <v/>
      </c>
      <c r="BG793" s="54" t="b">
        <v>1</v>
      </c>
      <c r="BH793" s="54" t="b">
        <v>0</v>
      </c>
      <c r="BJ793" s="54">
        <f>AA695</f>
        <v>0</v>
      </c>
      <c r="BK793" s="54" t="e">
        <f ca="1">_xlfn.FORMULATEXT(BJ793)</f>
        <v>#N/A</v>
      </c>
      <c r="BL793" s="54" t="s">
        <v>1904</v>
      </c>
    </row>
    <row r="794" spans="30:64">
      <c r="AD794" s="54">
        <f>ROW()</f>
        <v>794</v>
      </c>
      <c r="BB794" s="54" t="s">
        <v>1905</v>
      </c>
      <c r="BC794" s="54" t="s">
        <v>348</v>
      </c>
      <c r="BD794" s="55" t="b">
        <v>0</v>
      </c>
      <c r="BE794" s="56">
        <f>M698</f>
        <v>0</v>
      </c>
      <c r="BF794" s="54" t="str">
        <f>UPPER(""&amp;M698)</f>
        <v/>
      </c>
      <c r="BG794" s="54" t="b">
        <v>1</v>
      </c>
      <c r="BH794" s="54" t="b">
        <v>0</v>
      </c>
      <c r="BK794" s="54" t="e">
        <f ca="1">_xlfn.FORMULATEXT(BE794)</f>
        <v>#N/A</v>
      </c>
      <c r="BL794" s="54" t="e">
        <f ca="1">_xlfn.FORMULATEXT(BE794)</f>
        <v>#N/A</v>
      </c>
    </row>
    <row r="795" spans="30:64">
      <c r="AD795" s="54">
        <f>ROW()</f>
        <v>795</v>
      </c>
      <c r="BB795" s="54" t="s">
        <v>1906</v>
      </c>
      <c r="BC795" s="54" t="s">
        <v>423</v>
      </c>
      <c r="BD795" s="55" t="b">
        <v>0</v>
      </c>
      <c r="BE795" s="54" t="str">
        <f>IF(AA703=1,"Company Secretary",IF(AA703=2,"Company secretary in practice",""))</f>
        <v/>
      </c>
      <c r="BF795" s="54" t="str">
        <f>BE795</f>
        <v/>
      </c>
      <c r="BG795" s="54" t="b">
        <v>1</v>
      </c>
      <c r="BH795" s="54" t="b">
        <v>0</v>
      </c>
      <c r="BJ795" s="54">
        <f>AA703</f>
        <v>0</v>
      </c>
      <c r="BK795" s="54" t="e">
        <f ca="1">_xlfn.FORMULATEXT(BJ795)</f>
        <v>#N/A</v>
      </c>
      <c r="BL795" s="54" t="s">
        <v>1783</v>
      </c>
    </row>
    <row r="796" spans="30:64">
      <c r="AD796" s="54">
        <f>ROW()</f>
        <v>796</v>
      </c>
      <c r="BB796" s="54" t="s">
        <v>1907</v>
      </c>
      <c r="BC796" s="54" t="s">
        <v>423</v>
      </c>
      <c r="BD796" s="55" t="b">
        <v>0</v>
      </c>
      <c r="BE796" s="54" t="str">
        <f>IF(AA705=1,"Associate",IF(AA705=2,"Fellow",""))</f>
        <v/>
      </c>
      <c r="BF796" s="54" t="str">
        <f>BE796</f>
        <v/>
      </c>
      <c r="BG796" s="54" t="b">
        <v>1</v>
      </c>
      <c r="BH796" s="54" t="b">
        <v>0</v>
      </c>
      <c r="BJ796" s="54">
        <f>AA705</f>
        <v>0</v>
      </c>
      <c r="BK796" s="54" t="e">
        <f ca="1">_xlfn.FORMULATEXT(BJ796)</f>
        <v>#N/A</v>
      </c>
      <c r="BL796" s="54" t="s">
        <v>1800</v>
      </c>
    </row>
    <row r="797" spans="30:64">
      <c r="AD797" s="54">
        <f>ROW()</f>
        <v>797</v>
      </c>
      <c r="BB797" s="54" t="s">
        <v>1908</v>
      </c>
      <c r="BC797" s="54" t="s">
        <v>348</v>
      </c>
      <c r="BD797" s="55" t="b">
        <v>0</v>
      </c>
      <c r="BE797" s="56">
        <f>M707</f>
        <v>0</v>
      </c>
      <c r="BF797" s="54" t="str">
        <f>""&amp;M707</f>
        <v/>
      </c>
      <c r="BG797" s="54" t="b">
        <v>1</v>
      </c>
      <c r="BH797" s="54" t="b">
        <v>0</v>
      </c>
      <c r="BK797" s="54" t="e">
        <f t="shared" ref="BK797:BK804" ca="1" si="103">_xlfn.FORMULATEXT(BE797)</f>
        <v>#N/A</v>
      </c>
      <c r="BL797" s="54" t="e">
        <f t="shared" ref="BL797:BL804" ca="1" si="104">_xlfn.FORMULATEXT(BE797)</f>
        <v>#N/A</v>
      </c>
    </row>
    <row r="798" spans="30:64">
      <c r="AD798" s="54">
        <f>ROW()</f>
        <v>798</v>
      </c>
      <c r="BB798" s="54" t="s">
        <v>1909</v>
      </c>
      <c r="BC798" s="54" t="s">
        <v>348</v>
      </c>
      <c r="BD798" s="55" t="b">
        <v>1</v>
      </c>
      <c r="BE798" s="56">
        <f>M709</f>
        <v>0</v>
      </c>
      <c r="BF798" s="54" t="str">
        <f>""&amp;M709</f>
        <v/>
      </c>
      <c r="BG798" s="54" t="b">
        <v>1</v>
      </c>
      <c r="BH798" s="54" t="b">
        <v>0</v>
      </c>
      <c r="BK798" s="54" t="e">
        <f t="shared" ca="1" si="103"/>
        <v>#N/A</v>
      </c>
      <c r="BL798" s="54" t="e">
        <f t="shared" ca="1" si="104"/>
        <v>#N/A</v>
      </c>
    </row>
    <row r="799" spans="30:64">
      <c r="AD799" s="54">
        <f>ROW()</f>
        <v>799</v>
      </c>
      <c r="BB799" s="54" t="s">
        <v>1910</v>
      </c>
      <c r="BC799" s="54" t="s">
        <v>348</v>
      </c>
      <c r="BD799" s="55" t="b">
        <v>0</v>
      </c>
      <c r="BE799" s="56" t="str">
        <f>I625</f>
        <v>SARVESHWAR FOODS LIMITED</v>
      </c>
      <c r="BF799" s="54" t="str">
        <f>""&amp;I625</f>
        <v>SARVESHWAR FOODS LIMITED</v>
      </c>
      <c r="BG799" s="54" t="b">
        <v>0</v>
      </c>
      <c r="BH799" s="54" t="b">
        <v>0</v>
      </c>
      <c r="BK799" s="54" t="e">
        <f t="shared" ca="1" si="103"/>
        <v>#N/A</v>
      </c>
      <c r="BL799" s="54" t="e">
        <f t="shared" ca="1" si="104"/>
        <v>#N/A</v>
      </c>
    </row>
    <row r="800" spans="30:64">
      <c r="AD800" s="54">
        <f>ROW()</f>
        <v>800</v>
      </c>
      <c r="BB800" s="54" t="s">
        <v>1911</v>
      </c>
      <c r="BC800" s="54" t="s">
        <v>348</v>
      </c>
      <c r="BD800" s="55" t="b">
        <v>0</v>
      </c>
      <c r="BE800" s="56" t="str">
        <f>M626</f>
        <v>31/03/2026</v>
      </c>
      <c r="BF800" s="54" t="str">
        <f>""&amp;M626</f>
        <v>31/03/2026</v>
      </c>
      <c r="BG800" s="54" t="b">
        <v>0</v>
      </c>
      <c r="BH800" s="54" t="b">
        <v>0</v>
      </c>
      <c r="BK800" s="54" t="e">
        <f t="shared" ca="1" si="103"/>
        <v>#N/A</v>
      </c>
      <c r="BL800" s="54" t="e">
        <f t="shared" ca="1" si="104"/>
        <v>#N/A</v>
      </c>
    </row>
    <row r="801" spans="30:64">
      <c r="AD801" s="54">
        <f>ROW()</f>
        <v>801</v>
      </c>
      <c r="BB801" s="54" t="s">
        <v>1912</v>
      </c>
      <c r="BC801" s="54" t="s">
        <v>348</v>
      </c>
      <c r="BD801" s="55" t="b">
        <v>0</v>
      </c>
      <c r="BE801" s="56">
        <f>M664</f>
        <v>0</v>
      </c>
      <c r="BF801" s="54" t="str">
        <f>""&amp;M664</f>
        <v/>
      </c>
      <c r="BG801" s="54" t="b">
        <v>1</v>
      </c>
      <c r="BH801" s="54" t="b">
        <v>0</v>
      </c>
      <c r="BK801" s="54" t="e">
        <f t="shared" ca="1" si="103"/>
        <v>#N/A</v>
      </c>
      <c r="BL801" s="54" t="e">
        <f t="shared" ca="1" si="104"/>
        <v>#N/A</v>
      </c>
    </row>
    <row r="802" spans="30:64">
      <c r="AD802" s="54">
        <f>ROW()</f>
        <v>802</v>
      </c>
      <c r="BB802" s="54" t="s">
        <v>1913</v>
      </c>
      <c r="BC802" s="54" t="s">
        <v>348</v>
      </c>
      <c r="BD802" s="55" t="b">
        <v>0</v>
      </c>
      <c r="BE802" s="56">
        <f>M666</f>
        <v>0</v>
      </c>
      <c r="BF802" s="54" t="str">
        <f>""&amp;M666</f>
        <v/>
      </c>
      <c r="BG802" s="54" t="b">
        <v>1</v>
      </c>
      <c r="BH802" s="54" t="b">
        <v>0</v>
      </c>
      <c r="BK802" s="54" t="e">
        <f t="shared" ca="1" si="103"/>
        <v>#N/A</v>
      </c>
      <c r="BL802" s="54" t="e">
        <f t="shared" ca="1" si="104"/>
        <v>#N/A</v>
      </c>
    </row>
    <row r="803" spans="30:64">
      <c r="AD803" s="54">
        <f>ROW()</f>
        <v>803</v>
      </c>
      <c r="BB803" s="54" t="s">
        <v>1914</v>
      </c>
      <c r="BC803" s="54" t="s">
        <v>348</v>
      </c>
      <c r="BD803" s="55" t="b">
        <v>0</v>
      </c>
      <c r="BE803" s="56">
        <f>M668</f>
        <v>0</v>
      </c>
      <c r="BF803" s="54" t="str">
        <f>""&amp;M668</f>
        <v/>
      </c>
      <c r="BG803" s="54" t="b">
        <v>1</v>
      </c>
      <c r="BH803" s="54" t="b">
        <v>0</v>
      </c>
      <c r="BK803" s="54" t="e">
        <f t="shared" ca="1" si="103"/>
        <v>#N/A</v>
      </c>
      <c r="BL803" s="54" t="e">
        <f t="shared" ca="1" si="104"/>
        <v>#N/A</v>
      </c>
    </row>
    <row r="804" spans="30:64">
      <c r="AD804" s="54">
        <f>ROW()</f>
        <v>804</v>
      </c>
      <c r="BB804" s="54" t="s">
        <v>1915</v>
      </c>
      <c r="BC804" s="54" t="s">
        <v>348</v>
      </c>
      <c r="BD804" s="55" t="b">
        <v>1</v>
      </c>
      <c r="BE804" s="56">
        <f>M672</f>
        <v>0</v>
      </c>
      <c r="BF804" s="54" t="str">
        <f>""&amp;M672</f>
        <v/>
      </c>
      <c r="BG804" s="54" t="b">
        <v>1</v>
      </c>
      <c r="BH804" s="54" t="b">
        <v>0</v>
      </c>
      <c r="BK804" s="54" t="e">
        <f t="shared" ca="1" si="103"/>
        <v>#N/A</v>
      </c>
      <c r="BL804" s="54" t="e">
        <f t="shared" ca="1" si="104"/>
        <v>#N/A</v>
      </c>
    </row>
    <row r="805" spans="30:64">
      <c r="AD805" s="54">
        <f>ROW()</f>
        <v>805</v>
      </c>
      <c r="BB805" s="54" t="s">
        <v>1916</v>
      </c>
      <c r="BC805" s="54" t="s">
        <v>461</v>
      </c>
      <c r="BD805" s="55" t="b">
        <v>0</v>
      </c>
      <c r="BE805" s="56" t="s">
        <v>1917</v>
      </c>
      <c r="BF805" s="54" t="s">
        <v>1917</v>
      </c>
      <c r="BG805" s="54" t="b">
        <v>0</v>
      </c>
      <c r="BH805" s="54" t="b">
        <v>0</v>
      </c>
      <c r="BK805" s="54" t="s">
        <v>463</v>
      </c>
      <c r="BL805" s="54" t="s">
        <v>463</v>
      </c>
    </row>
    <row r="806" spans="30:64">
      <c r="AD806" s="54">
        <f>ROW()</f>
        <v>806</v>
      </c>
      <c r="BB806" s="54" t="s">
        <v>1918</v>
      </c>
      <c r="BC806" s="54" t="s">
        <v>423</v>
      </c>
      <c r="BD806" s="55" t="b">
        <v>0</v>
      </c>
      <c r="BE806" s="54" t="str">
        <f>IF(AA670=2,"Associate",IF(AA670=3,"Fellow",""))</f>
        <v/>
      </c>
      <c r="BF806" s="54" t="str">
        <f>BE806</f>
        <v/>
      </c>
      <c r="BG806" s="54" t="b">
        <v>1</v>
      </c>
      <c r="BH806" s="54" t="b">
        <v>0</v>
      </c>
      <c r="BJ806" s="54">
        <f>AA670</f>
        <v>0</v>
      </c>
      <c r="BK806" s="54" t="e">
        <f ca="1">_xlfn.FORMULATEXT(BJ806)</f>
        <v>#N/A</v>
      </c>
      <c r="BL806" s="54" t="s">
        <v>1747</v>
      </c>
    </row>
    <row r="807" spans="30:64">
      <c r="AD807" s="54">
        <f>ROW()</f>
        <v>807</v>
      </c>
      <c r="BB807" s="54" t="s">
        <v>1919</v>
      </c>
      <c r="BC807" s="54" t="s">
        <v>348</v>
      </c>
      <c r="BD807" s="55" t="b">
        <v>0</v>
      </c>
      <c r="BE807" s="56">
        <f>M678</f>
        <v>0</v>
      </c>
      <c r="BF807" s="54" t="str">
        <f>UPPER(""&amp;M678)</f>
        <v/>
      </c>
      <c r="BG807" s="54" t="b">
        <v>1</v>
      </c>
      <c r="BH807" s="54" t="b">
        <v>0</v>
      </c>
      <c r="BK807" s="54" t="e">
        <f t="shared" ref="BK807:BK818" ca="1" si="105">_xlfn.FORMULATEXT(BE807)</f>
        <v>#N/A</v>
      </c>
      <c r="BL807" s="54" t="e">
        <f t="shared" ref="BL807:BL818" ca="1" si="106">_xlfn.FORMULATEXT(BE807)</f>
        <v>#N/A</v>
      </c>
    </row>
    <row r="808" spans="30:64">
      <c r="AD808" s="54">
        <f>ROW()</f>
        <v>808</v>
      </c>
      <c r="BB808" s="54" t="s">
        <v>1920</v>
      </c>
      <c r="BC808" s="54" t="s">
        <v>348</v>
      </c>
      <c r="BD808" s="55" t="b">
        <v>0</v>
      </c>
      <c r="BE808" s="56">
        <f>M680</f>
        <v>0</v>
      </c>
      <c r="BF808" s="54" t="str">
        <f>""&amp;M680</f>
        <v/>
      </c>
      <c r="BG808" s="54" t="b">
        <v>0</v>
      </c>
      <c r="BH808" s="54" t="b">
        <v>0</v>
      </c>
      <c r="BK808" s="54" t="e">
        <f t="shared" ca="1" si="105"/>
        <v>#N/A</v>
      </c>
      <c r="BL808" s="54" t="e">
        <f t="shared" ca="1" si="106"/>
        <v>#N/A</v>
      </c>
    </row>
    <row r="809" spans="30:64">
      <c r="AD809" s="54">
        <f>ROW()</f>
        <v>809</v>
      </c>
      <c r="BB809" s="54" t="s">
        <v>1921</v>
      </c>
      <c r="BC809" s="54" t="s">
        <v>348</v>
      </c>
      <c r="BD809" s="55" t="b">
        <v>0</v>
      </c>
      <c r="BE809" s="56" t="str">
        <f>F302</f>
        <v>0</v>
      </c>
      <c r="BF809" s="54" t="str">
        <f>""&amp;F302</f>
        <v>0</v>
      </c>
      <c r="BG809" s="54" t="b">
        <v>1</v>
      </c>
      <c r="BH809" s="54" t="b">
        <v>0</v>
      </c>
      <c r="BK809" s="54" t="e">
        <f t="shared" ca="1" si="105"/>
        <v>#N/A</v>
      </c>
      <c r="BL809" s="54" t="e">
        <f t="shared" ca="1" si="106"/>
        <v>#N/A</v>
      </c>
    </row>
    <row r="810" spans="30:64">
      <c r="AD810" s="54">
        <f>ROW()</f>
        <v>810</v>
      </c>
      <c r="BB810" s="54" t="s">
        <v>1922</v>
      </c>
      <c r="BC810" s="54" t="s">
        <v>348</v>
      </c>
      <c r="BD810" s="55" t="b">
        <v>0</v>
      </c>
      <c r="BE810" s="56" t="str">
        <f>F302</f>
        <v>0</v>
      </c>
      <c r="BF810" s="54" t="str">
        <f>""&amp;F302</f>
        <v>0</v>
      </c>
      <c r="BG810" s="54" t="b">
        <v>1</v>
      </c>
      <c r="BH810" s="54" t="b">
        <v>0</v>
      </c>
      <c r="BK810" s="54" t="e">
        <f t="shared" ca="1" si="105"/>
        <v>#N/A</v>
      </c>
      <c r="BL810" s="54" t="e">
        <f t="shared" ca="1" si="106"/>
        <v>#N/A</v>
      </c>
    </row>
    <row r="811" spans="30:64">
      <c r="AD811" s="54">
        <f>ROW()</f>
        <v>811</v>
      </c>
      <c r="BB811" s="54" t="s">
        <v>1923</v>
      </c>
      <c r="BC811" s="54" t="s">
        <v>348</v>
      </c>
      <c r="BD811" s="55" t="b">
        <v>0</v>
      </c>
      <c r="BE811" s="56" t="str">
        <f>F302</f>
        <v>0</v>
      </c>
      <c r="BF811" s="54" t="str">
        <f>""&amp;F302</f>
        <v>0</v>
      </c>
      <c r="BG811" s="54" t="b">
        <v>1</v>
      </c>
      <c r="BH811" s="54" t="b">
        <v>0</v>
      </c>
      <c r="BK811" s="54" t="e">
        <f t="shared" ca="1" si="105"/>
        <v>#N/A</v>
      </c>
      <c r="BL811" s="54" t="e">
        <f t="shared" ca="1" si="106"/>
        <v>#N/A</v>
      </c>
    </row>
    <row r="812" spans="30:64">
      <c r="AD812" s="54">
        <f>ROW()</f>
        <v>812</v>
      </c>
      <c r="BB812" s="54" t="s">
        <v>1924</v>
      </c>
      <c r="BC812" s="54" t="s">
        <v>348</v>
      </c>
      <c r="BD812" s="55" t="b">
        <v>0</v>
      </c>
      <c r="BE812" s="56" t="str">
        <f>F302</f>
        <v>0</v>
      </c>
      <c r="BF812" s="54" t="str">
        <f>""&amp;F302</f>
        <v>0</v>
      </c>
      <c r="BG812" s="54" t="b">
        <v>1</v>
      </c>
      <c r="BH812" s="54" t="b">
        <v>0</v>
      </c>
      <c r="BK812" s="54" t="e">
        <f t="shared" ca="1" si="105"/>
        <v>#N/A</v>
      </c>
      <c r="BL812" s="54" t="e">
        <f t="shared" ca="1" si="106"/>
        <v>#N/A</v>
      </c>
    </row>
    <row r="813" spans="30:64">
      <c r="AD813" s="54">
        <f>ROW()</f>
        <v>813</v>
      </c>
      <c r="BB813" s="54" t="s">
        <v>1925</v>
      </c>
      <c r="BC813" s="54" t="s">
        <v>348</v>
      </c>
      <c r="BD813" s="55" t="b">
        <v>0</v>
      </c>
      <c r="BE813" s="56" t="str">
        <f>F326</f>
        <v>others</v>
      </c>
      <c r="BF813" s="54" t="str">
        <f>""&amp;F326</f>
        <v>others</v>
      </c>
      <c r="BG813" s="54" t="b">
        <v>1</v>
      </c>
      <c r="BH813" s="54" t="b">
        <v>0</v>
      </c>
      <c r="BK813" s="54" t="e">
        <f t="shared" ca="1" si="105"/>
        <v>#N/A</v>
      </c>
      <c r="BL813" s="54" t="e">
        <f t="shared" ca="1" si="106"/>
        <v>#N/A</v>
      </c>
    </row>
    <row r="814" spans="30:64">
      <c r="AD814" s="54">
        <f>ROW()</f>
        <v>814</v>
      </c>
      <c r="BB814" s="54" t="s">
        <v>1926</v>
      </c>
      <c r="BC814" s="54" t="s">
        <v>348</v>
      </c>
      <c r="BD814" s="55" t="b">
        <v>0</v>
      </c>
      <c r="BE814" s="56" t="str">
        <f>F326</f>
        <v>others</v>
      </c>
      <c r="BF814" s="54" t="str">
        <f>""&amp;F326</f>
        <v>others</v>
      </c>
      <c r="BG814" s="54" t="b">
        <v>1</v>
      </c>
      <c r="BH814" s="54" t="b">
        <v>0</v>
      </c>
      <c r="BK814" s="54" t="e">
        <f t="shared" ca="1" si="105"/>
        <v>#N/A</v>
      </c>
      <c r="BL814" s="54" t="e">
        <f t="shared" ca="1" si="106"/>
        <v>#N/A</v>
      </c>
    </row>
    <row r="815" spans="30:64">
      <c r="BB815" s="54" t="s">
        <v>1927</v>
      </c>
      <c r="BC815" s="54" t="s">
        <v>348</v>
      </c>
      <c r="BD815" s="55" t="b">
        <v>0</v>
      </c>
      <c r="BE815" s="56" t="str">
        <f>F326</f>
        <v>others</v>
      </c>
      <c r="BF815" s="54" t="str">
        <f>""&amp;F326</f>
        <v>others</v>
      </c>
      <c r="BG815" s="54" t="b">
        <v>1</v>
      </c>
      <c r="BH815" s="54" t="b">
        <v>0</v>
      </c>
      <c r="BK815" s="54" t="e">
        <f t="shared" ca="1" si="105"/>
        <v>#N/A</v>
      </c>
      <c r="BL815" s="54" t="e">
        <f t="shared" ca="1" si="106"/>
        <v>#N/A</v>
      </c>
    </row>
    <row r="816" spans="30:64">
      <c r="BB816" s="54" t="s">
        <v>1928</v>
      </c>
      <c r="BC816" s="54" t="s">
        <v>348</v>
      </c>
      <c r="BD816" s="55" t="b">
        <v>0</v>
      </c>
      <c r="BE816" s="56" t="str">
        <f>F326</f>
        <v>others</v>
      </c>
      <c r="BF816" s="54" t="str">
        <f>""&amp;F326</f>
        <v>others</v>
      </c>
      <c r="BG816" s="54" t="b">
        <v>1</v>
      </c>
      <c r="BH816" s="54" t="b">
        <v>0</v>
      </c>
      <c r="BK816" s="54" t="e">
        <f t="shared" ca="1" si="105"/>
        <v>#N/A</v>
      </c>
      <c r="BL816" s="54" t="e">
        <f t="shared" ca="1" si="106"/>
        <v>#N/A</v>
      </c>
    </row>
    <row r="817" spans="54:64">
      <c r="BB817" s="54" t="s">
        <v>1929</v>
      </c>
      <c r="BC817" s="54" t="s">
        <v>348</v>
      </c>
      <c r="BD817" s="55" t="b">
        <v>0</v>
      </c>
      <c r="BE817" s="56" t="str">
        <f>F25</f>
        <v>SARVESHWAR HOUSEBELOW GUMAT   JAMMU,NA,JAMMU AND KASHMIR,Jammu &amp; Kashmir,India,180001</v>
      </c>
      <c r="BF817" s="54" t="str">
        <f>""&amp;F25</f>
        <v>SARVESHWAR HOUSEBELOW GUMAT   JAMMU,NA,JAMMU AND KASHMIR,Jammu &amp; Kashmir,India,180001</v>
      </c>
      <c r="BG817" s="54" t="b">
        <v>0</v>
      </c>
      <c r="BH817" s="54" t="b">
        <v>0</v>
      </c>
      <c r="BK817" s="54" t="e">
        <f t="shared" ca="1" si="105"/>
        <v>#N/A</v>
      </c>
      <c r="BL817" s="54" t="e">
        <f t="shared" ca="1" si="106"/>
        <v>#N/A</v>
      </c>
    </row>
    <row r="818" spans="54:64">
      <c r="BB818" s="54" t="s">
        <v>1930</v>
      </c>
      <c r="BC818" s="54" t="s">
        <v>348</v>
      </c>
      <c r="BD818" s="55" t="b">
        <v>0</v>
      </c>
      <c r="BE818" s="56" t="str">
        <f>J25</f>
        <v>SARVESHWAR HOUSEBELOW GUMAT   JAMMU,NA,JAMMU AND KASHMIR,Jammu &amp; Kashmir,India,180001</v>
      </c>
      <c r="BF818" s="54" t="str">
        <f>""&amp;J25</f>
        <v>SARVESHWAR HOUSEBELOW GUMAT   JAMMU,NA,JAMMU AND KASHMIR,Jammu &amp; Kashmir,India,180001</v>
      </c>
      <c r="BG818" s="54" t="b">
        <v>1</v>
      </c>
      <c r="BH818" s="54" t="b">
        <v>0</v>
      </c>
      <c r="BK818" s="54" t="e">
        <f t="shared" ca="1" si="105"/>
        <v>#N/A</v>
      </c>
      <c r="BL818" s="54" t="e">
        <f t="shared" ca="1" si="106"/>
        <v>#N/A</v>
      </c>
    </row>
  </sheetData>
  <sheetProtection password="8999" sheet="1" objects="1" scenarios="1" selectLockedCells="1"/>
  <mergeCells count="2280">
    <mergeCell ref="P425:S425"/>
    <mergeCell ref="B376:D376"/>
    <mergeCell ref="B377:D377"/>
    <mergeCell ref="E376:G376"/>
    <mergeCell ref="E377:G377"/>
    <mergeCell ref="H376:J376"/>
    <mergeCell ref="H377:J377"/>
    <mergeCell ref="B425:D425"/>
    <mergeCell ref="E419:G419"/>
    <mergeCell ref="E420:G420"/>
    <mergeCell ref="E421:G421"/>
    <mergeCell ref="E422:G422"/>
    <mergeCell ref="E423:G423"/>
    <mergeCell ref="E424:G424"/>
    <mergeCell ref="E425:G425"/>
    <mergeCell ref="H419:K419"/>
    <mergeCell ref="H420:K420"/>
    <mergeCell ref="H421:K421"/>
    <mergeCell ref="H422:K422"/>
    <mergeCell ref="H423:K423"/>
    <mergeCell ref="H424:K424"/>
    <mergeCell ref="H425:K425"/>
    <mergeCell ref="L419:O419"/>
    <mergeCell ref="L420:O420"/>
    <mergeCell ref="L421:O421"/>
    <mergeCell ref="L422:O422"/>
    <mergeCell ref="L423:O423"/>
    <mergeCell ref="L424:O424"/>
    <mergeCell ref="L425:O425"/>
    <mergeCell ref="N403:P403"/>
    <mergeCell ref="N404:P404"/>
    <mergeCell ref="N405:P405"/>
    <mergeCell ref="N406:P406"/>
    <mergeCell ref="N407:P407"/>
    <mergeCell ref="N408:P408"/>
    <mergeCell ref="N409:P409"/>
    <mergeCell ref="N410:P410"/>
    <mergeCell ref="N411:P411"/>
    <mergeCell ref="N412:P412"/>
    <mergeCell ref="N413:P413"/>
    <mergeCell ref="B419:D419"/>
    <mergeCell ref="B420:D420"/>
    <mergeCell ref="B421:D421"/>
    <mergeCell ref="B422:D422"/>
    <mergeCell ref="B423:D423"/>
    <mergeCell ref="B424:D424"/>
    <mergeCell ref="P419:S419"/>
    <mergeCell ref="P420:S420"/>
    <mergeCell ref="P421:S421"/>
    <mergeCell ref="P422:S422"/>
    <mergeCell ref="P423:S423"/>
    <mergeCell ref="P424:S424"/>
    <mergeCell ref="H403:J403"/>
    <mergeCell ref="H404:J404"/>
    <mergeCell ref="H405:J405"/>
    <mergeCell ref="H406:J406"/>
    <mergeCell ref="H407:J407"/>
    <mergeCell ref="H408:J408"/>
    <mergeCell ref="H409:J409"/>
    <mergeCell ref="H410:J410"/>
    <mergeCell ref="H411:J411"/>
    <mergeCell ref="H412:J412"/>
    <mergeCell ref="H413:J413"/>
    <mergeCell ref="K403:M403"/>
    <mergeCell ref="K404:M404"/>
    <mergeCell ref="K405:M405"/>
    <mergeCell ref="K406:M406"/>
    <mergeCell ref="K407:M407"/>
    <mergeCell ref="K408:M408"/>
    <mergeCell ref="K409:M409"/>
    <mergeCell ref="K410:M410"/>
    <mergeCell ref="K411:M411"/>
    <mergeCell ref="K412:M412"/>
    <mergeCell ref="K413:M413"/>
    <mergeCell ref="D542:E542"/>
    <mergeCell ref="D543:E543"/>
    <mergeCell ref="D544:E544"/>
    <mergeCell ref="D545:E545"/>
    <mergeCell ref="D546:E546"/>
    <mergeCell ref="D547:E547"/>
    <mergeCell ref="D548:E548"/>
    <mergeCell ref="D549:E549"/>
    <mergeCell ref="D550:E550"/>
    <mergeCell ref="D551:E551"/>
    <mergeCell ref="B403:D403"/>
    <mergeCell ref="B404:D404"/>
    <mergeCell ref="B405:D405"/>
    <mergeCell ref="B406:D406"/>
    <mergeCell ref="B407:D407"/>
    <mergeCell ref="B408:D408"/>
    <mergeCell ref="B409:D409"/>
    <mergeCell ref="B410:D410"/>
    <mergeCell ref="B411:D411"/>
    <mergeCell ref="B412:D412"/>
    <mergeCell ref="B413:D413"/>
    <mergeCell ref="E403:G403"/>
    <mergeCell ref="E404:G404"/>
    <mergeCell ref="E405:G405"/>
    <mergeCell ref="E406:G406"/>
    <mergeCell ref="E407:G407"/>
    <mergeCell ref="E408:G408"/>
    <mergeCell ref="E409:G409"/>
    <mergeCell ref="E410:G410"/>
    <mergeCell ref="E411:G411"/>
    <mergeCell ref="E412:G412"/>
    <mergeCell ref="E413:G413"/>
    <mergeCell ref="Q538:R538"/>
    <mergeCell ref="Q539:R539"/>
    <mergeCell ref="Q540:R540"/>
    <mergeCell ref="Q541:R541"/>
    <mergeCell ref="Q542:R542"/>
    <mergeCell ref="Q543:R543"/>
    <mergeCell ref="Q544:R544"/>
    <mergeCell ref="Q545:R545"/>
    <mergeCell ref="Q546:R546"/>
    <mergeCell ref="Q547:R547"/>
    <mergeCell ref="Q548:R548"/>
    <mergeCell ref="Q549:R549"/>
    <mergeCell ref="Q550:R550"/>
    <mergeCell ref="Q551:R551"/>
    <mergeCell ref="B538:C538"/>
    <mergeCell ref="B539:C539"/>
    <mergeCell ref="B540:C540"/>
    <mergeCell ref="B541:C541"/>
    <mergeCell ref="B542:C542"/>
    <mergeCell ref="B543:C543"/>
    <mergeCell ref="B544:C544"/>
    <mergeCell ref="B545:C545"/>
    <mergeCell ref="B546:C546"/>
    <mergeCell ref="B547:C547"/>
    <mergeCell ref="B548:C548"/>
    <mergeCell ref="B549:C549"/>
    <mergeCell ref="B550:C550"/>
    <mergeCell ref="B551:C551"/>
    <mergeCell ref="D538:E538"/>
    <mergeCell ref="D539:E539"/>
    <mergeCell ref="D540:E540"/>
    <mergeCell ref="D541:E541"/>
    <mergeCell ref="H543:I543"/>
    <mergeCell ref="H544:I544"/>
    <mergeCell ref="H545:I545"/>
    <mergeCell ref="H546:I546"/>
    <mergeCell ref="H547:I547"/>
    <mergeCell ref="H548:I548"/>
    <mergeCell ref="H549:I549"/>
    <mergeCell ref="H550:I550"/>
    <mergeCell ref="H551:I551"/>
    <mergeCell ref="J538:K538"/>
    <mergeCell ref="J539:K539"/>
    <mergeCell ref="J540:K540"/>
    <mergeCell ref="J541:K541"/>
    <mergeCell ref="J542:K542"/>
    <mergeCell ref="J543:K543"/>
    <mergeCell ref="J544:K544"/>
    <mergeCell ref="J545:K545"/>
    <mergeCell ref="J546:K546"/>
    <mergeCell ref="J547:K547"/>
    <mergeCell ref="J548:K548"/>
    <mergeCell ref="J549:K549"/>
    <mergeCell ref="J550:K550"/>
    <mergeCell ref="J551:K551"/>
    <mergeCell ref="O539:P539"/>
    <mergeCell ref="O540:P540"/>
    <mergeCell ref="O541:P541"/>
    <mergeCell ref="O542:P542"/>
    <mergeCell ref="O543:P543"/>
    <mergeCell ref="O544:P544"/>
    <mergeCell ref="O545:P545"/>
    <mergeCell ref="O546:P546"/>
    <mergeCell ref="O547:P547"/>
    <mergeCell ref="O548:P548"/>
    <mergeCell ref="O549:P549"/>
    <mergeCell ref="O550:P550"/>
    <mergeCell ref="O551:P551"/>
    <mergeCell ref="F538:G538"/>
    <mergeCell ref="F539:G539"/>
    <mergeCell ref="F540:G540"/>
    <mergeCell ref="F541:G541"/>
    <mergeCell ref="F542:G542"/>
    <mergeCell ref="F543:G543"/>
    <mergeCell ref="F544:G544"/>
    <mergeCell ref="F545:G545"/>
    <mergeCell ref="F546:G546"/>
    <mergeCell ref="F547:G547"/>
    <mergeCell ref="F548:G548"/>
    <mergeCell ref="F549:G549"/>
    <mergeCell ref="F550:G550"/>
    <mergeCell ref="F551:G551"/>
    <mergeCell ref="H538:I538"/>
    <mergeCell ref="H539:I539"/>
    <mergeCell ref="H540:I540"/>
    <mergeCell ref="H541:I541"/>
    <mergeCell ref="H542:I542"/>
    <mergeCell ref="O518:P518"/>
    <mergeCell ref="O519:P519"/>
    <mergeCell ref="O520:P520"/>
    <mergeCell ref="O521:P521"/>
    <mergeCell ref="O522:P522"/>
    <mergeCell ref="O523:P523"/>
    <mergeCell ref="O524:P524"/>
    <mergeCell ref="O525:P525"/>
    <mergeCell ref="O526:P526"/>
    <mergeCell ref="O527:P527"/>
    <mergeCell ref="O528:P528"/>
    <mergeCell ref="O529:P529"/>
    <mergeCell ref="O530:P530"/>
    <mergeCell ref="O531:P531"/>
    <mergeCell ref="Q518:R518"/>
    <mergeCell ref="Q519:R519"/>
    <mergeCell ref="Q520:R520"/>
    <mergeCell ref="Q521:R521"/>
    <mergeCell ref="Q522:R522"/>
    <mergeCell ref="Q523:R523"/>
    <mergeCell ref="Q524:R524"/>
    <mergeCell ref="Q525:R525"/>
    <mergeCell ref="Q526:R526"/>
    <mergeCell ref="Q527:R527"/>
    <mergeCell ref="Q528:R528"/>
    <mergeCell ref="Q529:R529"/>
    <mergeCell ref="Q530:R530"/>
    <mergeCell ref="Q531:R531"/>
    <mergeCell ref="J518:K518"/>
    <mergeCell ref="J519:K519"/>
    <mergeCell ref="J520:K520"/>
    <mergeCell ref="J521:K521"/>
    <mergeCell ref="J522:K522"/>
    <mergeCell ref="J523:K523"/>
    <mergeCell ref="J524:K524"/>
    <mergeCell ref="J525:K525"/>
    <mergeCell ref="J526:K526"/>
    <mergeCell ref="J527:K527"/>
    <mergeCell ref="J528:K528"/>
    <mergeCell ref="J529:K529"/>
    <mergeCell ref="J530:K530"/>
    <mergeCell ref="J531:K531"/>
    <mergeCell ref="L518:N518"/>
    <mergeCell ref="L519:N519"/>
    <mergeCell ref="L520:N520"/>
    <mergeCell ref="L521:N521"/>
    <mergeCell ref="L522:N522"/>
    <mergeCell ref="L523:N523"/>
    <mergeCell ref="L524:N524"/>
    <mergeCell ref="L525:N525"/>
    <mergeCell ref="L526:N526"/>
    <mergeCell ref="L527:N527"/>
    <mergeCell ref="L528:N528"/>
    <mergeCell ref="L529:N529"/>
    <mergeCell ref="L530:N530"/>
    <mergeCell ref="L531:N531"/>
    <mergeCell ref="F518:G518"/>
    <mergeCell ref="F519:G519"/>
    <mergeCell ref="F520:G520"/>
    <mergeCell ref="F521:G521"/>
    <mergeCell ref="F522:G522"/>
    <mergeCell ref="F523:G523"/>
    <mergeCell ref="F524:G524"/>
    <mergeCell ref="F525:G525"/>
    <mergeCell ref="F526:G526"/>
    <mergeCell ref="F527:G527"/>
    <mergeCell ref="F528:G528"/>
    <mergeCell ref="F529:G529"/>
    <mergeCell ref="F530:G530"/>
    <mergeCell ref="F531:G531"/>
    <mergeCell ref="H518:I518"/>
    <mergeCell ref="H519:I519"/>
    <mergeCell ref="H520:I520"/>
    <mergeCell ref="H521:I521"/>
    <mergeCell ref="H522:I522"/>
    <mergeCell ref="H523:I523"/>
    <mergeCell ref="H524:I524"/>
    <mergeCell ref="H525:I525"/>
    <mergeCell ref="H526:I526"/>
    <mergeCell ref="H527:I527"/>
    <mergeCell ref="H528:I528"/>
    <mergeCell ref="H529:I529"/>
    <mergeCell ref="H530:I530"/>
    <mergeCell ref="H531:I531"/>
    <mergeCell ref="B518:C518"/>
    <mergeCell ref="B519:C519"/>
    <mergeCell ref="B520:C520"/>
    <mergeCell ref="B521:C521"/>
    <mergeCell ref="B522:C522"/>
    <mergeCell ref="B523:C523"/>
    <mergeCell ref="B524:C524"/>
    <mergeCell ref="B525:C525"/>
    <mergeCell ref="B526:C526"/>
    <mergeCell ref="B527:C527"/>
    <mergeCell ref="B528:C528"/>
    <mergeCell ref="B529:C529"/>
    <mergeCell ref="B530:C530"/>
    <mergeCell ref="B531:C531"/>
    <mergeCell ref="D518:E518"/>
    <mergeCell ref="D519:E519"/>
    <mergeCell ref="D520:E520"/>
    <mergeCell ref="D521:E521"/>
    <mergeCell ref="D522:E522"/>
    <mergeCell ref="D523:E523"/>
    <mergeCell ref="D524:E524"/>
    <mergeCell ref="D525:E525"/>
    <mergeCell ref="D526:E526"/>
    <mergeCell ref="D527:E527"/>
    <mergeCell ref="D528:E528"/>
    <mergeCell ref="D529:E529"/>
    <mergeCell ref="D530:E530"/>
    <mergeCell ref="D531:E531"/>
    <mergeCell ref="F506:G506"/>
    <mergeCell ref="F507:G507"/>
    <mergeCell ref="F508:G508"/>
    <mergeCell ref="F509:G509"/>
    <mergeCell ref="F510:G510"/>
    <mergeCell ref="F511:G511"/>
    <mergeCell ref="H498:I498"/>
    <mergeCell ref="H499:I499"/>
    <mergeCell ref="H500:I500"/>
    <mergeCell ref="H501:I501"/>
    <mergeCell ref="H502:I502"/>
    <mergeCell ref="H503:I503"/>
    <mergeCell ref="H504:I504"/>
    <mergeCell ref="H505:I505"/>
    <mergeCell ref="H506:I506"/>
    <mergeCell ref="H507:I507"/>
    <mergeCell ref="H508:I508"/>
    <mergeCell ref="H509:I509"/>
    <mergeCell ref="H510:I510"/>
    <mergeCell ref="H511:I511"/>
    <mergeCell ref="J502:K502"/>
    <mergeCell ref="J503:K503"/>
    <mergeCell ref="J504:K504"/>
    <mergeCell ref="J505:K505"/>
    <mergeCell ref="J506:K506"/>
    <mergeCell ref="J507:K507"/>
    <mergeCell ref="J508:K508"/>
    <mergeCell ref="J509:K509"/>
    <mergeCell ref="J510:K510"/>
    <mergeCell ref="J511:K511"/>
    <mergeCell ref="D498:E498"/>
    <mergeCell ref="D499:E499"/>
    <mergeCell ref="D500:E500"/>
    <mergeCell ref="D501:E501"/>
    <mergeCell ref="D502:E502"/>
    <mergeCell ref="D503:E503"/>
    <mergeCell ref="D504:E504"/>
    <mergeCell ref="D505:E505"/>
    <mergeCell ref="D506:E506"/>
    <mergeCell ref="D507:E507"/>
    <mergeCell ref="D508:E508"/>
    <mergeCell ref="D509:E509"/>
    <mergeCell ref="D510:E510"/>
    <mergeCell ref="D511:E511"/>
    <mergeCell ref="F498:G498"/>
    <mergeCell ref="F499:G499"/>
    <mergeCell ref="F500:G500"/>
    <mergeCell ref="F501:G501"/>
    <mergeCell ref="F502:G502"/>
    <mergeCell ref="F503:G503"/>
    <mergeCell ref="F504:G504"/>
    <mergeCell ref="F505:G505"/>
    <mergeCell ref="Q498:R498"/>
    <mergeCell ref="Q499:R499"/>
    <mergeCell ref="Q500:R500"/>
    <mergeCell ref="Q501:R501"/>
    <mergeCell ref="Q502:R502"/>
    <mergeCell ref="Q503:R503"/>
    <mergeCell ref="Q504:R504"/>
    <mergeCell ref="Q505:R505"/>
    <mergeCell ref="Q506:R506"/>
    <mergeCell ref="Q507:R507"/>
    <mergeCell ref="Q508:R508"/>
    <mergeCell ref="Q509:R509"/>
    <mergeCell ref="Q510:R510"/>
    <mergeCell ref="Q511:R511"/>
    <mergeCell ref="B498:C498"/>
    <mergeCell ref="B499:C499"/>
    <mergeCell ref="B500:C500"/>
    <mergeCell ref="B501:C501"/>
    <mergeCell ref="B502:C502"/>
    <mergeCell ref="B503:C503"/>
    <mergeCell ref="B504:C504"/>
    <mergeCell ref="B505:C505"/>
    <mergeCell ref="B506:C506"/>
    <mergeCell ref="B507:C507"/>
    <mergeCell ref="B508:C508"/>
    <mergeCell ref="B509:C509"/>
    <mergeCell ref="B510:C510"/>
    <mergeCell ref="B511:C511"/>
    <mergeCell ref="J498:K498"/>
    <mergeCell ref="J499:K499"/>
    <mergeCell ref="J500:K500"/>
    <mergeCell ref="J501:K501"/>
    <mergeCell ref="L498:N498"/>
    <mergeCell ref="L499:N499"/>
    <mergeCell ref="L500:N500"/>
    <mergeCell ref="L501:N501"/>
    <mergeCell ref="L502:N502"/>
    <mergeCell ref="L503:N503"/>
    <mergeCell ref="L504:N504"/>
    <mergeCell ref="L505:N505"/>
    <mergeCell ref="L506:N506"/>
    <mergeCell ref="L507:N507"/>
    <mergeCell ref="L508:N508"/>
    <mergeCell ref="L509:N509"/>
    <mergeCell ref="L510:N510"/>
    <mergeCell ref="L511:N511"/>
    <mergeCell ref="O498:P498"/>
    <mergeCell ref="O499:P499"/>
    <mergeCell ref="O500:P500"/>
    <mergeCell ref="O501:P501"/>
    <mergeCell ref="O502:P502"/>
    <mergeCell ref="O503:P503"/>
    <mergeCell ref="O504:P504"/>
    <mergeCell ref="O505:P505"/>
    <mergeCell ref="O506:P506"/>
    <mergeCell ref="O507:P507"/>
    <mergeCell ref="O508:P508"/>
    <mergeCell ref="O509:P509"/>
    <mergeCell ref="O510:P510"/>
    <mergeCell ref="O511:P511"/>
    <mergeCell ref="G466:H466"/>
    <mergeCell ref="G467:H467"/>
    <mergeCell ref="G468:H468"/>
    <mergeCell ref="G469:H469"/>
    <mergeCell ref="G470:H470"/>
    <mergeCell ref="G471:H471"/>
    <mergeCell ref="G472:H472"/>
    <mergeCell ref="I460:J460"/>
    <mergeCell ref="I461:J461"/>
    <mergeCell ref="I462:J462"/>
    <mergeCell ref="I463:J463"/>
    <mergeCell ref="I464:J464"/>
    <mergeCell ref="I465:J465"/>
    <mergeCell ref="I466:J466"/>
    <mergeCell ref="I467:J467"/>
    <mergeCell ref="I468:J468"/>
    <mergeCell ref="I469:J469"/>
    <mergeCell ref="I470:J470"/>
    <mergeCell ref="I471:J471"/>
    <mergeCell ref="I472:J472"/>
    <mergeCell ref="K469:M469"/>
    <mergeCell ref="K470:M470"/>
    <mergeCell ref="K471:M471"/>
    <mergeCell ref="K472:M472"/>
    <mergeCell ref="N460:P460"/>
    <mergeCell ref="N461:P461"/>
    <mergeCell ref="N462:P462"/>
    <mergeCell ref="N463:P463"/>
    <mergeCell ref="N464:P464"/>
    <mergeCell ref="N465:P465"/>
    <mergeCell ref="N466:P466"/>
    <mergeCell ref="N467:P467"/>
    <mergeCell ref="N468:P468"/>
    <mergeCell ref="N469:P469"/>
    <mergeCell ref="N470:P470"/>
    <mergeCell ref="N471:P471"/>
    <mergeCell ref="N472:P472"/>
    <mergeCell ref="B469:C469"/>
    <mergeCell ref="B470:C470"/>
    <mergeCell ref="B471:C471"/>
    <mergeCell ref="B472:C472"/>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M444:P444"/>
    <mergeCell ref="M445:P445"/>
    <mergeCell ref="M446:P446"/>
    <mergeCell ref="M447:P447"/>
    <mergeCell ref="M448:P448"/>
    <mergeCell ref="M449:P449"/>
    <mergeCell ref="M450:P450"/>
    <mergeCell ref="M451:P451"/>
    <mergeCell ref="B460:C460"/>
    <mergeCell ref="B461:C461"/>
    <mergeCell ref="B462:C462"/>
    <mergeCell ref="B463:C463"/>
    <mergeCell ref="B464:C464"/>
    <mergeCell ref="B465:C465"/>
    <mergeCell ref="B466:C466"/>
    <mergeCell ref="B467:C467"/>
    <mergeCell ref="B468:C468"/>
    <mergeCell ref="K460:M460"/>
    <mergeCell ref="K461:M461"/>
    <mergeCell ref="K462:M462"/>
    <mergeCell ref="K463:M463"/>
    <mergeCell ref="K464:M464"/>
    <mergeCell ref="K465:M465"/>
    <mergeCell ref="K466:M466"/>
    <mergeCell ref="K467:M467"/>
    <mergeCell ref="K468:M468"/>
    <mergeCell ref="G460:H460"/>
    <mergeCell ref="G461:H461"/>
    <mergeCell ref="G462:H462"/>
    <mergeCell ref="G463:H463"/>
    <mergeCell ref="G464:H464"/>
    <mergeCell ref="G465:H465"/>
    <mergeCell ref="G444:I444"/>
    <mergeCell ref="G445:I445"/>
    <mergeCell ref="G446:I446"/>
    <mergeCell ref="G447:I447"/>
    <mergeCell ref="G448:I448"/>
    <mergeCell ref="G449:I449"/>
    <mergeCell ref="G450:I450"/>
    <mergeCell ref="G451:I451"/>
    <mergeCell ref="J444:L444"/>
    <mergeCell ref="J445:L445"/>
    <mergeCell ref="J446:L446"/>
    <mergeCell ref="J447:L447"/>
    <mergeCell ref="J448:L448"/>
    <mergeCell ref="J449:L449"/>
    <mergeCell ref="J450:L450"/>
    <mergeCell ref="J451:L451"/>
    <mergeCell ref="B444:C444"/>
    <mergeCell ref="B445:C445"/>
    <mergeCell ref="B446:C446"/>
    <mergeCell ref="B447:C447"/>
    <mergeCell ref="B448:C448"/>
    <mergeCell ref="B449:C449"/>
    <mergeCell ref="B450:C450"/>
    <mergeCell ref="B451:C451"/>
    <mergeCell ref="D444:F444"/>
    <mergeCell ref="D445:F445"/>
    <mergeCell ref="D446:F446"/>
    <mergeCell ref="D447:F447"/>
    <mergeCell ref="D448:F448"/>
    <mergeCell ref="D449:F449"/>
    <mergeCell ref="D450:F450"/>
    <mergeCell ref="D451:F451"/>
    <mergeCell ref="Q590:S590"/>
    <mergeCell ref="Q591:S591"/>
    <mergeCell ref="Q592:S592"/>
    <mergeCell ref="Q593:S593"/>
    <mergeCell ref="Q594:S594"/>
    <mergeCell ref="Q595:S595"/>
    <mergeCell ref="Q596:S596"/>
    <mergeCell ref="Q597:S597"/>
    <mergeCell ref="Q598:S598"/>
    <mergeCell ref="Q599:S599"/>
    <mergeCell ref="Q600:S600"/>
    <mergeCell ref="Q601:S601"/>
    <mergeCell ref="Q602:S602"/>
    <mergeCell ref="Q603:S603"/>
    <mergeCell ref="B590:D590"/>
    <mergeCell ref="B591:D591"/>
    <mergeCell ref="B592:D592"/>
    <mergeCell ref="B593:D593"/>
    <mergeCell ref="B594:D594"/>
    <mergeCell ref="B595:D595"/>
    <mergeCell ref="B596:D596"/>
    <mergeCell ref="B597:D597"/>
    <mergeCell ref="B598:D598"/>
    <mergeCell ref="B599:D599"/>
    <mergeCell ref="B600:D600"/>
    <mergeCell ref="B601:D601"/>
    <mergeCell ref="B602:D602"/>
    <mergeCell ref="B603:D603"/>
    <mergeCell ref="K590:M590"/>
    <mergeCell ref="K591:M591"/>
    <mergeCell ref="K592:M592"/>
    <mergeCell ref="K593:M593"/>
    <mergeCell ref="K594:M594"/>
    <mergeCell ref="K595:M595"/>
    <mergeCell ref="K596:M596"/>
    <mergeCell ref="K597:M597"/>
    <mergeCell ref="K598:M598"/>
    <mergeCell ref="K599:M599"/>
    <mergeCell ref="K600:M600"/>
    <mergeCell ref="K601:M601"/>
    <mergeCell ref="K602:M602"/>
    <mergeCell ref="K603:M603"/>
    <mergeCell ref="N590:P590"/>
    <mergeCell ref="N591:P591"/>
    <mergeCell ref="N592:P592"/>
    <mergeCell ref="N593:P593"/>
    <mergeCell ref="N594:P594"/>
    <mergeCell ref="N595:P595"/>
    <mergeCell ref="N596:P596"/>
    <mergeCell ref="N597:P597"/>
    <mergeCell ref="N598:P598"/>
    <mergeCell ref="N599:P599"/>
    <mergeCell ref="N600:P600"/>
    <mergeCell ref="N601:P601"/>
    <mergeCell ref="N602:P602"/>
    <mergeCell ref="N603:P603"/>
    <mergeCell ref="E590:G590"/>
    <mergeCell ref="E591:G591"/>
    <mergeCell ref="E592:G592"/>
    <mergeCell ref="E593:G593"/>
    <mergeCell ref="E594:G594"/>
    <mergeCell ref="E595:G595"/>
    <mergeCell ref="E596:G596"/>
    <mergeCell ref="E597:G597"/>
    <mergeCell ref="E598:G598"/>
    <mergeCell ref="E599:G599"/>
    <mergeCell ref="E600:G600"/>
    <mergeCell ref="E601:G601"/>
    <mergeCell ref="E602:G602"/>
    <mergeCell ref="E603:G603"/>
    <mergeCell ref="H590:J590"/>
    <mergeCell ref="H591:J591"/>
    <mergeCell ref="H592:J592"/>
    <mergeCell ref="H593:J593"/>
    <mergeCell ref="H594:J594"/>
    <mergeCell ref="H595:J595"/>
    <mergeCell ref="H596:J596"/>
    <mergeCell ref="H597:J597"/>
    <mergeCell ref="H598:J598"/>
    <mergeCell ref="H599:J599"/>
    <mergeCell ref="H600:J600"/>
    <mergeCell ref="H601:J601"/>
    <mergeCell ref="H602:J602"/>
    <mergeCell ref="H603:J603"/>
    <mergeCell ref="Q570:S570"/>
    <mergeCell ref="Q571:S571"/>
    <mergeCell ref="Q572:S572"/>
    <mergeCell ref="Q573:S573"/>
    <mergeCell ref="Q574:S574"/>
    <mergeCell ref="Q575:S575"/>
    <mergeCell ref="Q576:S576"/>
    <mergeCell ref="Q577:S577"/>
    <mergeCell ref="Q578:S578"/>
    <mergeCell ref="Q579:S579"/>
    <mergeCell ref="Q580:S580"/>
    <mergeCell ref="Q581:S581"/>
    <mergeCell ref="Q582:S582"/>
    <mergeCell ref="B569:D569"/>
    <mergeCell ref="B570:D570"/>
    <mergeCell ref="B571:D571"/>
    <mergeCell ref="B572:D572"/>
    <mergeCell ref="B573:D573"/>
    <mergeCell ref="B574:D574"/>
    <mergeCell ref="B575:D575"/>
    <mergeCell ref="B576:D576"/>
    <mergeCell ref="B577:D577"/>
    <mergeCell ref="B578:D578"/>
    <mergeCell ref="B579:D579"/>
    <mergeCell ref="B580:D580"/>
    <mergeCell ref="B581:D581"/>
    <mergeCell ref="B582:D582"/>
    <mergeCell ref="K576:M576"/>
    <mergeCell ref="K577:M577"/>
    <mergeCell ref="K578:M578"/>
    <mergeCell ref="K579:M579"/>
    <mergeCell ref="K580:M580"/>
    <mergeCell ref="K581:M581"/>
    <mergeCell ref="K582:M582"/>
    <mergeCell ref="N569:P569"/>
    <mergeCell ref="N570:P570"/>
    <mergeCell ref="N571:P571"/>
    <mergeCell ref="N572:P572"/>
    <mergeCell ref="N573:P573"/>
    <mergeCell ref="N574:P574"/>
    <mergeCell ref="N575:P575"/>
    <mergeCell ref="N576:P576"/>
    <mergeCell ref="N577:P577"/>
    <mergeCell ref="N578:P578"/>
    <mergeCell ref="N579:P579"/>
    <mergeCell ref="N580:P580"/>
    <mergeCell ref="N581:P581"/>
    <mergeCell ref="N582:P582"/>
    <mergeCell ref="S479:U479"/>
    <mergeCell ref="S480:U480"/>
    <mergeCell ref="S481:U481"/>
    <mergeCell ref="S482:U482"/>
    <mergeCell ref="S483:U483"/>
    <mergeCell ref="S484:U484"/>
    <mergeCell ref="S485:U485"/>
    <mergeCell ref="S486:U486"/>
    <mergeCell ref="S487:U487"/>
    <mergeCell ref="S488:U488"/>
    <mergeCell ref="E569:G569"/>
    <mergeCell ref="E570:G570"/>
    <mergeCell ref="E571:G571"/>
    <mergeCell ref="E572:G572"/>
    <mergeCell ref="E573:G573"/>
    <mergeCell ref="E574:G574"/>
    <mergeCell ref="E575:G575"/>
    <mergeCell ref="H569:J569"/>
    <mergeCell ref="H570:J570"/>
    <mergeCell ref="H571:J571"/>
    <mergeCell ref="H572:J572"/>
    <mergeCell ref="H573:J573"/>
    <mergeCell ref="H574:J574"/>
    <mergeCell ref="H575:J575"/>
    <mergeCell ref="K569:M569"/>
    <mergeCell ref="K570:M570"/>
    <mergeCell ref="K571:M571"/>
    <mergeCell ref="K572:M572"/>
    <mergeCell ref="K573:M573"/>
    <mergeCell ref="K574:M574"/>
    <mergeCell ref="K575:M575"/>
    <mergeCell ref="Q569:S569"/>
    <mergeCell ref="O479:P479"/>
    <mergeCell ref="O480:P480"/>
    <mergeCell ref="O481:P481"/>
    <mergeCell ref="O482:P482"/>
    <mergeCell ref="O483:P483"/>
    <mergeCell ref="O484:P484"/>
    <mergeCell ref="O485:P485"/>
    <mergeCell ref="O486:P486"/>
    <mergeCell ref="O487:P487"/>
    <mergeCell ref="O488:P488"/>
    <mergeCell ref="Q479:R479"/>
    <mergeCell ref="Q480:R480"/>
    <mergeCell ref="Q481:R481"/>
    <mergeCell ref="Q482:R482"/>
    <mergeCell ref="Q483:R483"/>
    <mergeCell ref="Q484:R484"/>
    <mergeCell ref="Q485:R485"/>
    <mergeCell ref="Q486:R486"/>
    <mergeCell ref="Q487:R487"/>
    <mergeCell ref="Q488:R488"/>
    <mergeCell ref="K479:L479"/>
    <mergeCell ref="K480:L480"/>
    <mergeCell ref="K481:L481"/>
    <mergeCell ref="K482:L482"/>
    <mergeCell ref="K483:L483"/>
    <mergeCell ref="K484:L484"/>
    <mergeCell ref="K485:L485"/>
    <mergeCell ref="K486:L486"/>
    <mergeCell ref="K487:L487"/>
    <mergeCell ref="K488:L488"/>
    <mergeCell ref="M479:N479"/>
    <mergeCell ref="M480:N480"/>
    <mergeCell ref="M481:N481"/>
    <mergeCell ref="M482:N482"/>
    <mergeCell ref="M483:N483"/>
    <mergeCell ref="M484:N484"/>
    <mergeCell ref="M485:N485"/>
    <mergeCell ref="M486:N486"/>
    <mergeCell ref="M487:N487"/>
    <mergeCell ref="M488:N488"/>
    <mergeCell ref="D484:F484"/>
    <mergeCell ref="D485:F485"/>
    <mergeCell ref="D486:F486"/>
    <mergeCell ref="D487:F487"/>
    <mergeCell ref="D488:F488"/>
    <mergeCell ref="G479:H479"/>
    <mergeCell ref="G480:H480"/>
    <mergeCell ref="G481:H481"/>
    <mergeCell ref="G482:H482"/>
    <mergeCell ref="G483:H483"/>
    <mergeCell ref="G484:H484"/>
    <mergeCell ref="G485:H485"/>
    <mergeCell ref="G486:H486"/>
    <mergeCell ref="G487:H487"/>
    <mergeCell ref="G488:H488"/>
    <mergeCell ref="I479:J479"/>
    <mergeCell ref="I480:J480"/>
    <mergeCell ref="I481:J481"/>
    <mergeCell ref="I482:J482"/>
    <mergeCell ref="I483:J483"/>
    <mergeCell ref="I484:J484"/>
    <mergeCell ref="I485:J485"/>
    <mergeCell ref="I486:J486"/>
    <mergeCell ref="I487:J487"/>
    <mergeCell ref="I488:J488"/>
    <mergeCell ref="B363:D363"/>
    <mergeCell ref="B364:D364"/>
    <mergeCell ref="B365:D365"/>
    <mergeCell ref="B366:D366"/>
    <mergeCell ref="B367:D367"/>
    <mergeCell ref="B368:D368"/>
    <mergeCell ref="B369:D369"/>
    <mergeCell ref="Y479:AA479"/>
    <mergeCell ref="Y480:AA480"/>
    <mergeCell ref="Y481:AA481"/>
    <mergeCell ref="Y482:AA482"/>
    <mergeCell ref="Y483:AA483"/>
    <mergeCell ref="Y484:AA484"/>
    <mergeCell ref="Y485:AA485"/>
    <mergeCell ref="Y486:AA486"/>
    <mergeCell ref="Y487:AA487"/>
    <mergeCell ref="Y488:AA488"/>
    <mergeCell ref="B479:C479"/>
    <mergeCell ref="B480:C480"/>
    <mergeCell ref="B481:C481"/>
    <mergeCell ref="B482:C482"/>
    <mergeCell ref="B483:C483"/>
    <mergeCell ref="B484:C484"/>
    <mergeCell ref="B485:C485"/>
    <mergeCell ref="B486:C486"/>
    <mergeCell ref="B487:C487"/>
    <mergeCell ref="B488:C488"/>
    <mergeCell ref="D479:F479"/>
    <mergeCell ref="D480:F480"/>
    <mergeCell ref="D481:F481"/>
    <mergeCell ref="D482:F482"/>
    <mergeCell ref="D483:F483"/>
    <mergeCell ref="B346:D346"/>
    <mergeCell ref="B347:D347"/>
    <mergeCell ref="B348:D348"/>
    <mergeCell ref="B349:D349"/>
    <mergeCell ref="B350:D350"/>
    <mergeCell ref="B351:D351"/>
    <mergeCell ref="B352:D352"/>
    <mergeCell ref="B353:D353"/>
    <mergeCell ref="B354:D354"/>
    <mergeCell ref="B355:D355"/>
    <mergeCell ref="B356:D356"/>
    <mergeCell ref="B357:D357"/>
    <mergeCell ref="B358:D358"/>
    <mergeCell ref="B359:D359"/>
    <mergeCell ref="B360:D360"/>
    <mergeCell ref="B361:D361"/>
    <mergeCell ref="B362:D362"/>
    <mergeCell ref="E363:G363"/>
    <mergeCell ref="E364:G364"/>
    <mergeCell ref="E365:G365"/>
    <mergeCell ref="E366:G366"/>
    <mergeCell ref="E367:G367"/>
    <mergeCell ref="E368:G368"/>
    <mergeCell ref="E369:G369"/>
    <mergeCell ref="H346:J346"/>
    <mergeCell ref="H347:J347"/>
    <mergeCell ref="H348:J348"/>
    <mergeCell ref="H349:J349"/>
    <mergeCell ref="H350:J350"/>
    <mergeCell ref="H351:J351"/>
    <mergeCell ref="H352:J352"/>
    <mergeCell ref="H353:J353"/>
    <mergeCell ref="H354:J354"/>
    <mergeCell ref="H355:J355"/>
    <mergeCell ref="H356:J356"/>
    <mergeCell ref="H357:J357"/>
    <mergeCell ref="H358:J358"/>
    <mergeCell ref="H359:J359"/>
    <mergeCell ref="H360:J360"/>
    <mergeCell ref="H361:J361"/>
    <mergeCell ref="H362:J362"/>
    <mergeCell ref="H363:J363"/>
    <mergeCell ref="H364:J364"/>
    <mergeCell ref="H365:J365"/>
    <mergeCell ref="H366:J366"/>
    <mergeCell ref="H367:J367"/>
    <mergeCell ref="H368:J368"/>
    <mergeCell ref="H369:J369"/>
    <mergeCell ref="E346:G346"/>
    <mergeCell ref="E347:G347"/>
    <mergeCell ref="E348:G348"/>
    <mergeCell ref="E349:G349"/>
    <mergeCell ref="E350:G350"/>
    <mergeCell ref="E351:G351"/>
    <mergeCell ref="E352:G352"/>
    <mergeCell ref="E353:G353"/>
    <mergeCell ref="E354:G354"/>
    <mergeCell ref="E355:G355"/>
    <mergeCell ref="E356:G356"/>
    <mergeCell ref="E357:G357"/>
    <mergeCell ref="E358:G358"/>
    <mergeCell ref="E359:G359"/>
    <mergeCell ref="E360:G360"/>
    <mergeCell ref="E361:G361"/>
    <mergeCell ref="E362:G362"/>
    <mergeCell ref="N362:P362"/>
    <mergeCell ref="N363:P363"/>
    <mergeCell ref="N364:P364"/>
    <mergeCell ref="N365:P365"/>
    <mergeCell ref="N366:P366"/>
    <mergeCell ref="N367:P367"/>
    <mergeCell ref="N368:P368"/>
    <mergeCell ref="N369:P369"/>
    <mergeCell ref="K346:M346"/>
    <mergeCell ref="K347:M347"/>
    <mergeCell ref="K348:M348"/>
    <mergeCell ref="K349:M349"/>
    <mergeCell ref="K350:M350"/>
    <mergeCell ref="K351:M351"/>
    <mergeCell ref="K352:M352"/>
    <mergeCell ref="K353:M353"/>
    <mergeCell ref="K354:M354"/>
    <mergeCell ref="K355:M355"/>
    <mergeCell ref="K356:M356"/>
    <mergeCell ref="K357:M357"/>
    <mergeCell ref="K358:M358"/>
    <mergeCell ref="K359:M359"/>
    <mergeCell ref="K360:M360"/>
    <mergeCell ref="K361:M361"/>
    <mergeCell ref="K362:M362"/>
    <mergeCell ref="K363:M363"/>
    <mergeCell ref="K364:M364"/>
    <mergeCell ref="K365:M365"/>
    <mergeCell ref="K366:M366"/>
    <mergeCell ref="K367:M367"/>
    <mergeCell ref="K368:M368"/>
    <mergeCell ref="K369:M369"/>
    <mergeCell ref="Q354:S354"/>
    <mergeCell ref="Q355:S355"/>
    <mergeCell ref="Q356:S356"/>
    <mergeCell ref="Q357:S357"/>
    <mergeCell ref="Q358:S358"/>
    <mergeCell ref="Q359:S359"/>
    <mergeCell ref="Q360:S360"/>
    <mergeCell ref="Q361:S361"/>
    <mergeCell ref="Q362:S362"/>
    <mergeCell ref="Q363:S363"/>
    <mergeCell ref="Q364:S364"/>
    <mergeCell ref="Q365:S365"/>
    <mergeCell ref="Q366:S366"/>
    <mergeCell ref="Q367:S367"/>
    <mergeCell ref="Q368:S368"/>
    <mergeCell ref="Q369:S369"/>
    <mergeCell ref="N346:P346"/>
    <mergeCell ref="N347:P347"/>
    <mergeCell ref="N348:P348"/>
    <mergeCell ref="N349:P349"/>
    <mergeCell ref="N350:P350"/>
    <mergeCell ref="N351:P351"/>
    <mergeCell ref="N352:P352"/>
    <mergeCell ref="N353:P353"/>
    <mergeCell ref="N354:P354"/>
    <mergeCell ref="N355:P355"/>
    <mergeCell ref="N356:P356"/>
    <mergeCell ref="N357:P357"/>
    <mergeCell ref="N358:P358"/>
    <mergeCell ref="N359:P359"/>
    <mergeCell ref="N360:P360"/>
    <mergeCell ref="N361:P361"/>
    <mergeCell ref="G272:H272"/>
    <mergeCell ref="B254:D254"/>
    <mergeCell ref="B255:D255"/>
    <mergeCell ref="B256:D256"/>
    <mergeCell ref="B257:D257"/>
    <mergeCell ref="B258:D258"/>
    <mergeCell ref="B259:D259"/>
    <mergeCell ref="B260:D260"/>
    <mergeCell ref="B261:D261"/>
    <mergeCell ref="B262:D262"/>
    <mergeCell ref="B263:D263"/>
    <mergeCell ref="B264:D264"/>
    <mergeCell ref="B265:D265"/>
    <mergeCell ref="B266:D266"/>
    <mergeCell ref="B267:D267"/>
    <mergeCell ref="B268:D268"/>
    <mergeCell ref="B269:D269"/>
    <mergeCell ref="B270:D270"/>
    <mergeCell ref="B271:D271"/>
    <mergeCell ref="B272:D272"/>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G271:H271"/>
    <mergeCell ref="N261:P261"/>
    <mergeCell ref="N262:P262"/>
    <mergeCell ref="N263:P263"/>
    <mergeCell ref="N264:P264"/>
    <mergeCell ref="N265:P265"/>
    <mergeCell ref="N266:P266"/>
    <mergeCell ref="N267:P267"/>
    <mergeCell ref="N268:P268"/>
    <mergeCell ref="N269:P269"/>
    <mergeCell ref="N270:P270"/>
    <mergeCell ref="N271:P271"/>
    <mergeCell ref="N272:P272"/>
    <mergeCell ref="E254:F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G254:H254"/>
    <mergeCell ref="I266:K266"/>
    <mergeCell ref="I267:K267"/>
    <mergeCell ref="I268:K268"/>
    <mergeCell ref="I269:K269"/>
    <mergeCell ref="I270:K270"/>
    <mergeCell ref="I271:K271"/>
    <mergeCell ref="I272:K272"/>
    <mergeCell ref="L254:M254"/>
    <mergeCell ref="L255:M255"/>
    <mergeCell ref="L256:M256"/>
    <mergeCell ref="L257:M257"/>
    <mergeCell ref="L258:M258"/>
    <mergeCell ref="L259:M259"/>
    <mergeCell ref="L260:M260"/>
    <mergeCell ref="L261:M261"/>
    <mergeCell ref="L262:M262"/>
    <mergeCell ref="L263:M263"/>
    <mergeCell ref="L264:M264"/>
    <mergeCell ref="L265:M265"/>
    <mergeCell ref="L266:M266"/>
    <mergeCell ref="L267:M267"/>
    <mergeCell ref="L268:M268"/>
    <mergeCell ref="L269:M269"/>
    <mergeCell ref="L270:M270"/>
    <mergeCell ref="L271:M271"/>
    <mergeCell ref="L272:M272"/>
    <mergeCell ref="M108:O108"/>
    <mergeCell ref="M109:O109"/>
    <mergeCell ref="M110:O110"/>
    <mergeCell ref="M111:O111"/>
    <mergeCell ref="M112:O112"/>
    <mergeCell ref="P108:R108"/>
    <mergeCell ref="P109:R109"/>
    <mergeCell ref="P110:R110"/>
    <mergeCell ref="P111:R111"/>
    <mergeCell ref="P112:R112"/>
    <mergeCell ref="I254:K254"/>
    <mergeCell ref="I255:K255"/>
    <mergeCell ref="I256:K256"/>
    <mergeCell ref="I257:K257"/>
    <mergeCell ref="I258:K258"/>
    <mergeCell ref="I259:K259"/>
    <mergeCell ref="I260:K260"/>
    <mergeCell ref="N254:P254"/>
    <mergeCell ref="N255:P255"/>
    <mergeCell ref="N256:P256"/>
    <mergeCell ref="N257:P257"/>
    <mergeCell ref="N258:P258"/>
    <mergeCell ref="N259:P259"/>
    <mergeCell ref="N260:P260"/>
    <mergeCell ref="B108:C108"/>
    <mergeCell ref="B109:C109"/>
    <mergeCell ref="B110:C110"/>
    <mergeCell ref="B111:C111"/>
    <mergeCell ref="B112:C112"/>
    <mergeCell ref="D108:F108"/>
    <mergeCell ref="D109:F109"/>
    <mergeCell ref="D110:F110"/>
    <mergeCell ref="D111:F111"/>
    <mergeCell ref="D112:F112"/>
    <mergeCell ref="G108:I108"/>
    <mergeCell ref="G109:I109"/>
    <mergeCell ref="G110:I110"/>
    <mergeCell ref="G111:I111"/>
    <mergeCell ref="G112:I112"/>
    <mergeCell ref="J108:L108"/>
    <mergeCell ref="J109:L109"/>
    <mergeCell ref="J110:L110"/>
    <mergeCell ref="J111:L111"/>
    <mergeCell ref="J112:L112"/>
    <mergeCell ref="R87:T87"/>
    <mergeCell ref="R88:T88"/>
    <mergeCell ref="R89:T89"/>
    <mergeCell ref="R90:T90"/>
    <mergeCell ref="R91:T91"/>
    <mergeCell ref="R92:T92"/>
    <mergeCell ref="R93:T93"/>
    <mergeCell ref="R94:T94"/>
    <mergeCell ref="R95:T95"/>
    <mergeCell ref="R96:T96"/>
    <mergeCell ref="R97:T97"/>
    <mergeCell ref="R98:T98"/>
    <mergeCell ref="R99:T99"/>
    <mergeCell ref="R100:T100"/>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D91:F91"/>
    <mergeCell ref="D92:F92"/>
    <mergeCell ref="D93:F93"/>
    <mergeCell ref="D94:F94"/>
    <mergeCell ref="D95:F95"/>
    <mergeCell ref="D96:F96"/>
    <mergeCell ref="D97:F97"/>
    <mergeCell ref="D98:F98"/>
    <mergeCell ref="D99:F99"/>
    <mergeCell ref="D100:F100"/>
    <mergeCell ref="K87:M87"/>
    <mergeCell ref="K88:M88"/>
    <mergeCell ref="K89:M89"/>
    <mergeCell ref="K90:M90"/>
    <mergeCell ref="K91:M91"/>
    <mergeCell ref="K92:M92"/>
    <mergeCell ref="K93:M93"/>
    <mergeCell ref="K94:M94"/>
    <mergeCell ref="K95:M95"/>
    <mergeCell ref="K96:M96"/>
    <mergeCell ref="K97:M97"/>
    <mergeCell ref="K98:M98"/>
    <mergeCell ref="K99:M99"/>
    <mergeCell ref="K100:M100"/>
    <mergeCell ref="N87:Q87"/>
    <mergeCell ref="N88:Q88"/>
    <mergeCell ref="N89:Q89"/>
    <mergeCell ref="N90:Q90"/>
    <mergeCell ref="N91:Q91"/>
    <mergeCell ref="N92:Q92"/>
    <mergeCell ref="N93:Q93"/>
    <mergeCell ref="N94:Q94"/>
    <mergeCell ref="N95:Q95"/>
    <mergeCell ref="N96:Q96"/>
    <mergeCell ref="N97:Q97"/>
    <mergeCell ref="N98:Q98"/>
    <mergeCell ref="N99:Q99"/>
    <mergeCell ref="N100:Q100"/>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D87:F87"/>
    <mergeCell ref="D88:F88"/>
    <mergeCell ref="D89:F89"/>
    <mergeCell ref="D90:F90"/>
    <mergeCell ref="G441:I442"/>
    <mergeCell ref="J442:L442"/>
    <mergeCell ref="D443:F443"/>
    <mergeCell ref="B433:D434"/>
    <mergeCell ref="K300:L300"/>
    <mergeCell ref="B317:C317"/>
    <mergeCell ref="B441:C442"/>
    <mergeCell ref="B435:D435"/>
    <mergeCell ref="D327:H327"/>
    <mergeCell ref="D303:H303"/>
    <mergeCell ref="G56:J56"/>
    <mergeCell ref="G55:J55"/>
    <mergeCell ref="S476:U476"/>
    <mergeCell ref="S477:U477"/>
    <mergeCell ref="B385:D385"/>
    <mergeCell ref="B386:D386"/>
    <mergeCell ref="B387:D387"/>
    <mergeCell ref="B388:D388"/>
    <mergeCell ref="B389:D389"/>
    <mergeCell ref="B390:D390"/>
    <mergeCell ref="B391:D391"/>
    <mergeCell ref="B392:D392"/>
    <mergeCell ref="B393:D393"/>
    <mergeCell ref="B394:D394"/>
    <mergeCell ref="B395:D395"/>
    <mergeCell ref="J441:P441"/>
    <mergeCell ref="M442:P442"/>
    <mergeCell ref="M443:P443"/>
    <mergeCell ref="G457:H458"/>
    <mergeCell ref="G459:H459"/>
    <mergeCell ref="I457:J458"/>
    <mergeCell ref="I459:J459"/>
    <mergeCell ref="N455:P455"/>
    <mergeCell ref="B443:C443"/>
    <mergeCell ref="D441:F442"/>
    <mergeCell ref="F326:H326"/>
    <mergeCell ref="D285:H286"/>
    <mergeCell ref="D287:H287"/>
    <mergeCell ref="D288:H288"/>
    <mergeCell ref="D289:H289"/>
    <mergeCell ref="D290:H290"/>
    <mergeCell ref="D291:H291"/>
    <mergeCell ref="D292:H292"/>
    <mergeCell ref="D293:H293"/>
    <mergeCell ref="D294:H294"/>
    <mergeCell ref="D295:H295"/>
    <mergeCell ref="D296:H296"/>
    <mergeCell ref="D297:H297"/>
    <mergeCell ref="D298:H298"/>
    <mergeCell ref="D299:H299"/>
    <mergeCell ref="D300:H300"/>
    <mergeCell ref="D301:H301"/>
    <mergeCell ref="D302:E302"/>
    <mergeCell ref="F302:H302"/>
    <mergeCell ref="D326:E326"/>
    <mergeCell ref="D319:H319"/>
    <mergeCell ref="B289:C289"/>
    <mergeCell ref="B290:C290"/>
    <mergeCell ref="B291:C291"/>
    <mergeCell ref="I287:J287"/>
    <mergeCell ref="K287:L287"/>
    <mergeCell ref="M287:N287"/>
    <mergeCell ref="O287:P287"/>
    <mergeCell ref="I288:J288"/>
    <mergeCell ref="K288:L288"/>
    <mergeCell ref="M288:N288"/>
    <mergeCell ref="O288:P288"/>
    <mergeCell ref="I291:J291"/>
    <mergeCell ref="I289:J289"/>
    <mergeCell ref="K289:L289"/>
    <mergeCell ref="M289:N289"/>
    <mergeCell ref="B297:C297"/>
    <mergeCell ref="B298:C298"/>
    <mergeCell ref="B292:C292"/>
    <mergeCell ref="B293:C293"/>
    <mergeCell ref="B294:C294"/>
    <mergeCell ref="B295:C295"/>
    <mergeCell ref="B296:C296"/>
    <mergeCell ref="B287:C287"/>
    <mergeCell ref="B288:C288"/>
    <mergeCell ref="M294:N294"/>
    <mergeCell ref="O294:P294"/>
    <mergeCell ref="O298:P298"/>
    <mergeCell ref="K291:L291"/>
    <mergeCell ref="M291:N291"/>
    <mergeCell ref="O291:P291"/>
    <mergeCell ref="I292:J292"/>
    <mergeCell ref="K292:L292"/>
    <mergeCell ref="M298:N298"/>
    <mergeCell ref="I295:J295"/>
    <mergeCell ref="K295:L295"/>
    <mergeCell ref="M295:N295"/>
    <mergeCell ref="O295:P295"/>
    <mergeCell ref="I296:J296"/>
    <mergeCell ref="K296:L296"/>
    <mergeCell ref="M296:N296"/>
    <mergeCell ref="B299:C299"/>
    <mergeCell ref="B300:C300"/>
    <mergeCell ref="B301:C301"/>
    <mergeCell ref="O289:P289"/>
    <mergeCell ref="I290:J290"/>
    <mergeCell ref="K290:L290"/>
    <mergeCell ref="M290:N290"/>
    <mergeCell ref="O290:P290"/>
    <mergeCell ref="I293:J293"/>
    <mergeCell ref="K293:L293"/>
    <mergeCell ref="M293:N293"/>
    <mergeCell ref="O293:P293"/>
    <mergeCell ref="I294:J294"/>
    <mergeCell ref="K294:L294"/>
    <mergeCell ref="B246:D246"/>
    <mergeCell ref="B215:F215"/>
    <mergeCell ref="B216:F216"/>
    <mergeCell ref="G215:I215"/>
    <mergeCell ref="G216:I216"/>
    <mergeCell ref="J215:L215"/>
    <mergeCell ref="B238:F238"/>
    <mergeCell ref="G238:I238"/>
    <mergeCell ref="J238:L238"/>
    <mergeCell ref="M238:O238"/>
    <mergeCell ref="P238:R238"/>
    <mergeCell ref="B235:F235"/>
    <mergeCell ref="G235:I235"/>
    <mergeCell ref="J235:L235"/>
    <mergeCell ref="B236:F236"/>
    <mergeCell ref="G236:I236"/>
    <mergeCell ref="J236:L236"/>
    <mergeCell ref="B240:F240"/>
    <mergeCell ref="B210:F210"/>
    <mergeCell ref="G210:I210"/>
    <mergeCell ref="J210:L210"/>
    <mergeCell ref="B224:F224"/>
    <mergeCell ref="G224:I224"/>
    <mergeCell ref="N244:P244"/>
    <mergeCell ref="N245:P245"/>
    <mergeCell ref="J224:L224"/>
    <mergeCell ref="P228:R228"/>
    <mergeCell ref="B227:F227"/>
    <mergeCell ref="G227:I227"/>
    <mergeCell ref="J227:L227"/>
    <mergeCell ref="M227:O227"/>
    <mergeCell ref="P227:R227"/>
    <mergeCell ref="B226:F226"/>
    <mergeCell ref="G226:I226"/>
    <mergeCell ref="J226:L226"/>
    <mergeCell ref="M226:O226"/>
    <mergeCell ref="P226:R226"/>
    <mergeCell ref="B234:F234"/>
    <mergeCell ref="G234:I234"/>
    <mergeCell ref="J234:L234"/>
    <mergeCell ref="E244:G244"/>
    <mergeCell ref="E245:G245"/>
    <mergeCell ref="H244:J244"/>
    <mergeCell ref="H245:J245"/>
    <mergeCell ref="B228:F228"/>
    <mergeCell ref="G228:I228"/>
    <mergeCell ref="J228:L228"/>
    <mergeCell ref="M228:O228"/>
    <mergeCell ref="M224:P224"/>
    <mergeCell ref="M234:P234"/>
    <mergeCell ref="Q478:R478"/>
    <mergeCell ref="S478:U478"/>
    <mergeCell ref="N514:P514"/>
    <mergeCell ref="D497:E497"/>
    <mergeCell ref="F497:G497"/>
    <mergeCell ref="H497:I497"/>
    <mergeCell ref="D512:E512"/>
    <mergeCell ref="F512:G512"/>
    <mergeCell ref="H512:I512"/>
    <mergeCell ref="J512:K512"/>
    <mergeCell ref="K246:M246"/>
    <mergeCell ref="K247:M247"/>
    <mergeCell ref="K248:M248"/>
    <mergeCell ref="E252:F252"/>
    <mergeCell ref="E253:F253"/>
    <mergeCell ref="E273:F273"/>
    <mergeCell ref="G252:H252"/>
    <mergeCell ref="G253:H253"/>
    <mergeCell ref="G273:H273"/>
    <mergeCell ref="I252:K252"/>
    <mergeCell ref="B247:D247"/>
    <mergeCell ref="B248:D248"/>
    <mergeCell ref="N246:P246"/>
    <mergeCell ref="N247:P247"/>
    <mergeCell ref="N248:P248"/>
    <mergeCell ref="D316:H316"/>
    <mergeCell ref="D317:H317"/>
    <mergeCell ref="D318:H318"/>
    <mergeCell ref="I301:J301"/>
    <mergeCell ref="K301:L301"/>
    <mergeCell ref="M301:N301"/>
    <mergeCell ref="O301:P301"/>
    <mergeCell ref="N125:P126"/>
    <mergeCell ref="H175:I175"/>
    <mergeCell ref="H147:J147"/>
    <mergeCell ref="H183:I183"/>
    <mergeCell ref="L169:N169"/>
    <mergeCell ref="L170:N170"/>
    <mergeCell ref="L171:N171"/>
    <mergeCell ref="N121:P121"/>
    <mergeCell ref="K128:M128"/>
    <mergeCell ref="N128:P128"/>
    <mergeCell ref="K143:M143"/>
    <mergeCell ref="N143:P143"/>
    <mergeCell ref="J166:K167"/>
    <mergeCell ref="J172:K173"/>
    <mergeCell ref="J497:K497"/>
    <mergeCell ref="I478:J478"/>
    <mergeCell ref="K478:L478"/>
    <mergeCell ref="M478:N478"/>
    <mergeCell ref="O478:P478"/>
    <mergeCell ref="M292:N292"/>
    <mergeCell ref="O292:P292"/>
    <mergeCell ref="I299:J299"/>
    <mergeCell ref="K299:L299"/>
    <mergeCell ref="I300:J300"/>
    <mergeCell ref="G443:I443"/>
    <mergeCell ref="J443:L443"/>
    <mergeCell ref="D320:H320"/>
    <mergeCell ref="D321:H321"/>
    <mergeCell ref="D322:H322"/>
    <mergeCell ref="D323:H323"/>
    <mergeCell ref="D324:H324"/>
    <mergeCell ref="D325:H325"/>
    <mergeCell ref="N208:P208"/>
    <mergeCell ref="N220:P220"/>
    <mergeCell ref="N232:P232"/>
    <mergeCell ref="N250:P250"/>
    <mergeCell ref="N277:P277"/>
    <mergeCell ref="N279:P279"/>
    <mergeCell ref="N305:P305"/>
    <mergeCell ref="N329:P329"/>
    <mergeCell ref="N331:P331"/>
    <mergeCell ref="N342:P342"/>
    <mergeCell ref="N397:P397"/>
    <mergeCell ref="K433:P433"/>
    <mergeCell ref="I253:K253"/>
    <mergeCell ref="I273:K273"/>
    <mergeCell ref="L252:M252"/>
    <mergeCell ref="L253:M253"/>
    <mergeCell ref="L273:M273"/>
    <mergeCell ref="N252:P252"/>
    <mergeCell ref="N253:P253"/>
    <mergeCell ref="K244:M244"/>
    <mergeCell ref="G240:I240"/>
    <mergeCell ref="J240:L240"/>
    <mergeCell ref="M240:O240"/>
    <mergeCell ref="P240:R240"/>
    <mergeCell ref="M300:N300"/>
    <mergeCell ref="O300:P300"/>
    <mergeCell ref="I297:J297"/>
    <mergeCell ref="K297:L297"/>
    <mergeCell ref="M297:N297"/>
    <mergeCell ref="O297:P297"/>
    <mergeCell ref="I298:J298"/>
    <mergeCell ref="K298:L298"/>
    <mergeCell ref="Q567:S567"/>
    <mergeCell ref="B537:C537"/>
    <mergeCell ref="D537:E537"/>
    <mergeCell ref="N534:P534"/>
    <mergeCell ref="N565:P565"/>
    <mergeCell ref="N586:P586"/>
    <mergeCell ref="N12:P12"/>
    <mergeCell ref="N14:P14"/>
    <mergeCell ref="N16:P16"/>
    <mergeCell ref="N20:P20"/>
    <mergeCell ref="N29:P29"/>
    <mergeCell ref="N31:P31"/>
    <mergeCell ref="N33:P33"/>
    <mergeCell ref="N35:P35"/>
    <mergeCell ref="N37:P37"/>
    <mergeCell ref="N39:P39"/>
    <mergeCell ref="N42:P42"/>
    <mergeCell ref="N45:P45"/>
    <mergeCell ref="N61:P61"/>
    <mergeCell ref="N68:P68"/>
    <mergeCell ref="N70:P70"/>
    <mergeCell ref="N74:P74"/>
    <mergeCell ref="N76:P76"/>
    <mergeCell ref="N63:P63"/>
    <mergeCell ref="N64:P64"/>
    <mergeCell ref="N66:P66"/>
    <mergeCell ref="N72:P72"/>
    <mergeCell ref="N123:P123"/>
    <mergeCell ref="N137:P137"/>
    <mergeCell ref="N190:P190"/>
    <mergeCell ref="N192:P192"/>
    <mergeCell ref="N202:P202"/>
    <mergeCell ref="B589:D589"/>
    <mergeCell ref="E589:G589"/>
    <mergeCell ref="H589:J589"/>
    <mergeCell ref="K589:M589"/>
    <mergeCell ref="N589:P589"/>
    <mergeCell ref="Q589:S589"/>
    <mergeCell ref="B568:D568"/>
    <mergeCell ref="E568:G568"/>
    <mergeCell ref="H568:J568"/>
    <mergeCell ref="K568:M568"/>
    <mergeCell ref="N568:P568"/>
    <mergeCell ref="Q568:S568"/>
    <mergeCell ref="B588:D588"/>
    <mergeCell ref="E588:G588"/>
    <mergeCell ref="H588:J588"/>
    <mergeCell ref="K588:M588"/>
    <mergeCell ref="N588:P588"/>
    <mergeCell ref="Q588:S588"/>
    <mergeCell ref="E576:G576"/>
    <mergeCell ref="E577:G577"/>
    <mergeCell ref="E578:G578"/>
    <mergeCell ref="E579:G579"/>
    <mergeCell ref="E580:G580"/>
    <mergeCell ref="E581:G581"/>
    <mergeCell ref="E582:G582"/>
    <mergeCell ref="H576:J576"/>
    <mergeCell ref="H577:J577"/>
    <mergeCell ref="H578:J578"/>
    <mergeCell ref="H579:J579"/>
    <mergeCell ref="H580:J580"/>
    <mergeCell ref="H581:J581"/>
    <mergeCell ref="H582:J582"/>
    <mergeCell ref="Q537:R537"/>
    <mergeCell ref="B552:C552"/>
    <mergeCell ref="D552:E552"/>
    <mergeCell ref="F552:G552"/>
    <mergeCell ref="H552:I552"/>
    <mergeCell ref="J552:K552"/>
    <mergeCell ref="L552:N552"/>
    <mergeCell ref="O552:P552"/>
    <mergeCell ref="Q552:R552"/>
    <mergeCell ref="B536:C536"/>
    <mergeCell ref="D536:E536"/>
    <mergeCell ref="F536:G536"/>
    <mergeCell ref="H536:I536"/>
    <mergeCell ref="J536:K536"/>
    <mergeCell ref="L536:N536"/>
    <mergeCell ref="O536:P536"/>
    <mergeCell ref="Q536:R536"/>
    <mergeCell ref="L538:N538"/>
    <mergeCell ref="L539:N539"/>
    <mergeCell ref="L540:N540"/>
    <mergeCell ref="L541:N541"/>
    <mergeCell ref="L542:N542"/>
    <mergeCell ref="L543:N543"/>
    <mergeCell ref="L544:N544"/>
    <mergeCell ref="L545:N545"/>
    <mergeCell ref="L546:N546"/>
    <mergeCell ref="L547:N547"/>
    <mergeCell ref="L548:N548"/>
    <mergeCell ref="L549:N549"/>
    <mergeCell ref="L550:N550"/>
    <mergeCell ref="L551:N551"/>
    <mergeCell ref="O538:P538"/>
    <mergeCell ref="B532:C532"/>
    <mergeCell ref="D532:E532"/>
    <mergeCell ref="F532:G532"/>
    <mergeCell ref="H532:I532"/>
    <mergeCell ref="J532:K532"/>
    <mergeCell ref="L532:N532"/>
    <mergeCell ref="O532:P532"/>
    <mergeCell ref="Q532:R532"/>
    <mergeCell ref="B517:C517"/>
    <mergeCell ref="D517:E517"/>
    <mergeCell ref="F517:G517"/>
    <mergeCell ref="H517:I517"/>
    <mergeCell ref="J517:K517"/>
    <mergeCell ref="L517:N517"/>
    <mergeCell ref="O517:P517"/>
    <mergeCell ref="Q517:R517"/>
    <mergeCell ref="L497:N497"/>
    <mergeCell ref="L512:N512"/>
    <mergeCell ref="O497:P497"/>
    <mergeCell ref="Q497:R497"/>
    <mergeCell ref="O512:P512"/>
    <mergeCell ref="Q512:R512"/>
    <mergeCell ref="B516:C516"/>
    <mergeCell ref="D516:E516"/>
    <mergeCell ref="F516:G516"/>
    <mergeCell ref="H516:I516"/>
    <mergeCell ref="J516:K516"/>
    <mergeCell ref="L516:N516"/>
    <mergeCell ref="O516:P516"/>
    <mergeCell ref="Q516:R516"/>
    <mergeCell ref="B497:C497"/>
    <mergeCell ref="B512:C512"/>
    <mergeCell ref="Y478:AA478"/>
    <mergeCell ref="B496:C496"/>
    <mergeCell ref="D496:E496"/>
    <mergeCell ref="F496:G496"/>
    <mergeCell ref="H496:I496"/>
    <mergeCell ref="J496:K496"/>
    <mergeCell ref="O496:P496"/>
    <mergeCell ref="Q496:R496"/>
    <mergeCell ref="L496:N496"/>
    <mergeCell ref="B476:C477"/>
    <mergeCell ref="D476:F477"/>
    <mergeCell ref="N494:P494"/>
    <mergeCell ref="G476:L476"/>
    <mergeCell ref="G477:H477"/>
    <mergeCell ref="B457:C458"/>
    <mergeCell ref="B459:C459"/>
    <mergeCell ref="D457:F458"/>
    <mergeCell ref="D459:F459"/>
    <mergeCell ref="K457:P457"/>
    <mergeCell ref="K458:M458"/>
    <mergeCell ref="N458:P458"/>
    <mergeCell ref="K459:M459"/>
    <mergeCell ref="N459:P459"/>
    <mergeCell ref="I477:J477"/>
    <mergeCell ref="K477:L477"/>
    <mergeCell ref="M476:R476"/>
    <mergeCell ref="M477:N477"/>
    <mergeCell ref="O477:P477"/>
    <mergeCell ref="Q477:R477"/>
    <mergeCell ref="B478:C478"/>
    <mergeCell ref="D478:F478"/>
    <mergeCell ref="G478:H478"/>
    <mergeCell ref="J26:M26"/>
    <mergeCell ref="J27:M27"/>
    <mergeCell ref="J24:M24"/>
    <mergeCell ref="J25:M25"/>
    <mergeCell ref="B42:I43"/>
    <mergeCell ref="B45:J47"/>
    <mergeCell ref="B39:G40"/>
    <mergeCell ref="J23:M23"/>
    <mergeCell ref="B23:E23"/>
    <mergeCell ref="B24:E24"/>
    <mergeCell ref="B25:E25"/>
    <mergeCell ref="B26:E26"/>
    <mergeCell ref="B27:E27"/>
    <mergeCell ref="B56:C56"/>
    <mergeCell ref="D56:F56"/>
    <mergeCell ref="B63:E63"/>
    <mergeCell ref="F63:I63"/>
    <mergeCell ref="J63:M63"/>
    <mergeCell ref="B55:C55"/>
    <mergeCell ref="D55:F55"/>
    <mergeCell ref="F26:I26"/>
    <mergeCell ref="F27:I27"/>
    <mergeCell ref="B57:C57"/>
    <mergeCell ref="B58:C58"/>
    <mergeCell ref="B59:C59"/>
    <mergeCell ref="D57:F57"/>
    <mergeCell ref="D58:F58"/>
    <mergeCell ref="D59:F59"/>
    <mergeCell ref="G57:J57"/>
    <mergeCell ref="G58:J58"/>
    <mergeCell ref="G59:J59"/>
    <mergeCell ref="B64:E64"/>
    <mergeCell ref="F64:I64"/>
    <mergeCell ref="J64:M64"/>
    <mergeCell ref="E121:G121"/>
    <mergeCell ref="H121:J121"/>
    <mergeCell ref="K121:M121"/>
    <mergeCell ref="H128:J128"/>
    <mergeCell ref="E125:G126"/>
    <mergeCell ref="F23:I23"/>
    <mergeCell ref="F24:I24"/>
    <mergeCell ref="F25:I25"/>
    <mergeCell ref="R85:T85"/>
    <mergeCell ref="B86:C86"/>
    <mergeCell ref="D86:F86"/>
    <mergeCell ref="K86:M86"/>
    <mergeCell ref="R86:T86"/>
    <mergeCell ref="G85:J85"/>
    <mergeCell ref="G86:J86"/>
    <mergeCell ref="B79:L79"/>
    <mergeCell ref="B85:C85"/>
    <mergeCell ref="D85:F85"/>
    <mergeCell ref="K85:M85"/>
    <mergeCell ref="P106:R106"/>
    <mergeCell ref="D107:F107"/>
    <mergeCell ref="G107:I107"/>
    <mergeCell ref="J107:L107"/>
    <mergeCell ref="M107:O107"/>
    <mergeCell ref="P107:R107"/>
    <mergeCell ref="B106:C106"/>
    <mergeCell ref="D106:F106"/>
    <mergeCell ref="G106:I106"/>
    <mergeCell ref="J106:L106"/>
    <mergeCell ref="M106:O106"/>
    <mergeCell ref="B107:C107"/>
    <mergeCell ref="N83:P83"/>
    <mergeCell ref="N104:P104"/>
    <mergeCell ref="L152:N153"/>
    <mergeCell ref="O152:Q153"/>
    <mergeCell ref="B127:D127"/>
    <mergeCell ref="E127:G127"/>
    <mergeCell ref="H127:J127"/>
    <mergeCell ref="K127:M127"/>
    <mergeCell ref="N127:P127"/>
    <mergeCell ref="H133:J133"/>
    <mergeCell ref="K133:M133"/>
    <mergeCell ref="N133:P133"/>
    <mergeCell ref="B129:D129"/>
    <mergeCell ref="E129:G129"/>
    <mergeCell ref="H129:J129"/>
    <mergeCell ref="K129:M129"/>
    <mergeCell ref="N129:P129"/>
    <mergeCell ref="N119:P119"/>
    <mergeCell ref="B120:D120"/>
    <mergeCell ref="E120:G120"/>
    <mergeCell ref="H120:J120"/>
    <mergeCell ref="K120:M120"/>
    <mergeCell ref="N120:P120"/>
    <mergeCell ref="B119:D119"/>
    <mergeCell ref="E119:G119"/>
    <mergeCell ref="H119:J119"/>
    <mergeCell ref="K119:M119"/>
    <mergeCell ref="B125:D125"/>
    <mergeCell ref="H125:J126"/>
    <mergeCell ref="K125:M126"/>
    <mergeCell ref="B147:G147"/>
    <mergeCell ref="B121:D121"/>
    <mergeCell ref="E133:G133"/>
    <mergeCell ref="B126:D126"/>
    <mergeCell ref="B148:G148"/>
    <mergeCell ref="H148:J148"/>
    <mergeCell ref="B143:D143"/>
    <mergeCell ref="E143:G143"/>
    <mergeCell ref="H143:J143"/>
    <mergeCell ref="B180:E180"/>
    <mergeCell ref="F169:G169"/>
    <mergeCell ref="F170:G170"/>
    <mergeCell ref="F171:G171"/>
    <mergeCell ref="F174:G174"/>
    <mergeCell ref="F175:G175"/>
    <mergeCell ref="B176:E176"/>
    <mergeCell ref="B154:E154"/>
    <mergeCell ref="B156:E156"/>
    <mergeCell ref="B157:E157"/>
    <mergeCell ref="B158:E158"/>
    <mergeCell ref="B152:E153"/>
    <mergeCell ref="B159:E159"/>
    <mergeCell ref="B160:E160"/>
    <mergeCell ref="B161:E161"/>
    <mergeCell ref="B162:E162"/>
    <mergeCell ref="B163:E163"/>
    <mergeCell ref="B168:E168"/>
    <mergeCell ref="B169:E169"/>
    <mergeCell ref="J163:K163"/>
    <mergeCell ref="H160:I160"/>
    <mergeCell ref="H179:I179"/>
    <mergeCell ref="H180:I181"/>
    <mergeCell ref="B139:D139"/>
    <mergeCell ref="B135:D135"/>
    <mergeCell ref="E135:G135"/>
    <mergeCell ref="H135:J135"/>
    <mergeCell ref="K135:M135"/>
    <mergeCell ref="N135:P135"/>
    <mergeCell ref="B134:D134"/>
    <mergeCell ref="E134:G134"/>
    <mergeCell ref="H134:J134"/>
    <mergeCell ref="K134:M134"/>
    <mergeCell ref="N134:P134"/>
    <mergeCell ref="H139:J140"/>
    <mergeCell ref="K139:M140"/>
    <mergeCell ref="N139:P140"/>
    <mergeCell ref="B128:D128"/>
    <mergeCell ref="E128:G128"/>
    <mergeCell ref="B142:D142"/>
    <mergeCell ref="E142:G142"/>
    <mergeCell ref="B133:D133"/>
    <mergeCell ref="B140:D140"/>
    <mergeCell ref="E139:G140"/>
    <mergeCell ref="H142:J142"/>
    <mergeCell ref="K142:M142"/>
    <mergeCell ref="N142:P142"/>
    <mergeCell ref="B141:D141"/>
    <mergeCell ref="E141:G141"/>
    <mergeCell ref="H141:J141"/>
    <mergeCell ref="K141:M141"/>
    <mergeCell ref="N141:P141"/>
    <mergeCell ref="B184:E184"/>
    <mergeCell ref="B177:E177"/>
    <mergeCell ref="B178:E178"/>
    <mergeCell ref="B179:E179"/>
    <mergeCell ref="R152:T153"/>
    <mergeCell ref="F152:K152"/>
    <mergeCell ref="F153:G153"/>
    <mergeCell ref="H153:I153"/>
    <mergeCell ref="J153:K153"/>
    <mergeCell ref="H161:I161"/>
    <mergeCell ref="H162:I162"/>
    <mergeCell ref="H163:I163"/>
    <mergeCell ref="H154:I154"/>
    <mergeCell ref="H155:I155"/>
    <mergeCell ref="H156:I156"/>
    <mergeCell ref="H157:I157"/>
    <mergeCell ref="H158:I158"/>
    <mergeCell ref="F184:G184"/>
    <mergeCell ref="F177:G177"/>
    <mergeCell ref="F178:G178"/>
    <mergeCell ref="F166:G167"/>
    <mergeCell ref="F172:G173"/>
    <mergeCell ref="J177:K177"/>
    <mergeCell ref="J178:K178"/>
    <mergeCell ref="J154:K154"/>
    <mergeCell ref="J155:K155"/>
    <mergeCell ref="L159:N159"/>
    <mergeCell ref="H164:I164"/>
    <mergeCell ref="H165:I165"/>
    <mergeCell ref="H182:I182"/>
    <mergeCell ref="L160:N160"/>
    <mergeCell ref="B181:E181"/>
    <mergeCell ref="B188:E188"/>
    <mergeCell ref="F154:G154"/>
    <mergeCell ref="F155:G155"/>
    <mergeCell ref="F156:G156"/>
    <mergeCell ref="F157:G157"/>
    <mergeCell ref="F158:G158"/>
    <mergeCell ref="F159:G159"/>
    <mergeCell ref="F160:G160"/>
    <mergeCell ref="F161:G161"/>
    <mergeCell ref="F162:G162"/>
    <mergeCell ref="F163:G163"/>
    <mergeCell ref="F164:G164"/>
    <mergeCell ref="F165:G165"/>
    <mergeCell ref="F168:G168"/>
    <mergeCell ref="B186:E186"/>
    <mergeCell ref="B187:E187"/>
    <mergeCell ref="B167:E167"/>
    <mergeCell ref="B185:E185"/>
    <mergeCell ref="B173:E173"/>
    <mergeCell ref="F185:G185"/>
    <mergeCell ref="B155:E155"/>
    <mergeCell ref="F176:G176"/>
    <mergeCell ref="B170:E170"/>
    <mergeCell ref="B171:E171"/>
    <mergeCell ref="B172:E172"/>
    <mergeCell ref="B174:E174"/>
    <mergeCell ref="B175:E175"/>
    <mergeCell ref="B164:E164"/>
    <mergeCell ref="B165:E165"/>
    <mergeCell ref="B166:E166"/>
    <mergeCell ref="B182:E182"/>
    <mergeCell ref="B183:E183"/>
    <mergeCell ref="L172:N173"/>
    <mergeCell ref="L154:N154"/>
    <mergeCell ref="L155:N155"/>
    <mergeCell ref="L156:N156"/>
    <mergeCell ref="L157:N157"/>
    <mergeCell ref="L158:N158"/>
    <mergeCell ref="F188:G188"/>
    <mergeCell ref="F186:G187"/>
    <mergeCell ref="F179:G179"/>
    <mergeCell ref="F182:G182"/>
    <mergeCell ref="F183:G183"/>
    <mergeCell ref="F180:G181"/>
    <mergeCell ref="J184:K184"/>
    <mergeCell ref="J156:K156"/>
    <mergeCell ref="J157:K157"/>
    <mergeCell ref="J158:K158"/>
    <mergeCell ref="H168:I168"/>
    <mergeCell ref="H166:I167"/>
    <mergeCell ref="H172:I173"/>
    <mergeCell ref="J169:K169"/>
    <mergeCell ref="J170:K170"/>
    <mergeCell ref="J171:K171"/>
    <mergeCell ref="J164:K164"/>
    <mergeCell ref="J165:K165"/>
    <mergeCell ref="H184:I184"/>
    <mergeCell ref="H159:I159"/>
    <mergeCell ref="H169:I169"/>
    <mergeCell ref="H170:I170"/>
    <mergeCell ref="H171:I171"/>
    <mergeCell ref="L161:N161"/>
    <mergeCell ref="H174:I174"/>
    <mergeCell ref="O154:Q154"/>
    <mergeCell ref="O155:Q155"/>
    <mergeCell ref="O156:Q156"/>
    <mergeCell ref="O157:Q157"/>
    <mergeCell ref="O158:Q158"/>
    <mergeCell ref="R154:T154"/>
    <mergeCell ref="R155:T155"/>
    <mergeCell ref="R156:T156"/>
    <mergeCell ref="R157:T157"/>
    <mergeCell ref="R158:T158"/>
    <mergeCell ref="O164:Q164"/>
    <mergeCell ref="O165:Q165"/>
    <mergeCell ref="R164:T164"/>
    <mergeCell ref="R165:T165"/>
    <mergeCell ref="R159:T159"/>
    <mergeCell ref="R160:T160"/>
    <mergeCell ref="R161:T161"/>
    <mergeCell ref="R162:T162"/>
    <mergeCell ref="R163:T163"/>
    <mergeCell ref="R169:T169"/>
    <mergeCell ref="R170:T170"/>
    <mergeCell ref="R171:T171"/>
    <mergeCell ref="R172:T173"/>
    <mergeCell ref="O159:Q159"/>
    <mergeCell ref="O160:Q160"/>
    <mergeCell ref="O161:Q161"/>
    <mergeCell ref="O162:Q162"/>
    <mergeCell ref="O163:Q163"/>
    <mergeCell ref="R166:T167"/>
    <mergeCell ref="R168:T168"/>
    <mergeCell ref="L182:N182"/>
    <mergeCell ref="L183:N183"/>
    <mergeCell ref="L180:N181"/>
    <mergeCell ref="L174:N174"/>
    <mergeCell ref="J168:K168"/>
    <mergeCell ref="L164:N164"/>
    <mergeCell ref="L165:N165"/>
    <mergeCell ref="L168:N168"/>
    <mergeCell ref="L166:N167"/>
    <mergeCell ref="J159:K159"/>
    <mergeCell ref="J160:K160"/>
    <mergeCell ref="L162:N162"/>
    <mergeCell ref="L163:N163"/>
    <mergeCell ref="O172:Q173"/>
    <mergeCell ref="O168:Q168"/>
    <mergeCell ref="O166:Q167"/>
    <mergeCell ref="J161:K161"/>
    <mergeCell ref="J162:K162"/>
    <mergeCell ref="O169:Q169"/>
    <mergeCell ref="O170:Q170"/>
    <mergeCell ref="O171:Q171"/>
    <mergeCell ref="R184:T184"/>
    <mergeCell ref="R185:T185"/>
    <mergeCell ref="R188:T188"/>
    <mergeCell ref="R186:T187"/>
    <mergeCell ref="R179:T179"/>
    <mergeCell ref="R182:T182"/>
    <mergeCell ref="R183:T183"/>
    <mergeCell ref="R180:T181"/>
    <mergeCell ref="R174:T174"/>
    <mergeCell ref="R175:T175"/>
    <mergeCell ref="R176:T176"/>
    <mergeCell ref="R177:T177"/>
    <mergeCell ref="R178:T178"/>
    <mergeCell ref="L175:N175"/>
    <mergeCell ref="L176:N176"/>
    <mergeCell ref="L177:N177"/>
    <mergeCell ref="L178:N178"/>
    <mergeCell ref="O177:Q177"/>
    <mergeCell ref="O178:Q178"/>
    <mergeCell ref="L184:N184"/>
    <mergeCell ref="L185:N185"/>
    <mergeCell ref="L188:N188"/>
    <mergeCell ref="L186:N187"/>
    <mergeCell ref="L179:N179"/>
    <mergeCell ref="B194:D195"/>
    <mergeCell ref="E194:J194"/>
    <mergeCell ref="E195:G195"/>
    <mergeCell ref="H195:J195"/>
    <mergeCell ref="K194:P194"/>
    <mergeCell ref="O184:Q184"/>
    <mergeCell ref="O185:Q185"/>
    <mergeCell ref="O188:Q188"/>
    <mergeCell ref="O186:Q187"/>
    <mergeCell ref="O179:Q179"/>
    <mergeCell ref="O182:Q182"/>
    <mergeCell ref="O183:Q183"/>
    <mergeCell ref="O180:Q181"/>
    <mergeCell ref="O174:Q174"/>
    <mergeCell ref="O175:Q175"/>
    <mergeCell ref="O176:Q176"/>
    <mergeCell ref="J185:K185"/>
    <mergeCell ref="J188:K188"/>
    <mergeCell ref="J186:K187"/>
    <mergeCell ref="H185:I185"/>
    <mergeCell ref="J179:K179"/>
    <mergeCell ref="J182:K182"/>
    <mergeCell ref="J183:K183"/>
    <mergeCell ref="J180:K181"/>
    <mergeCell ref="J174:K174"/>
    <mergeCell ref="J175:K175"/>
    <mergeCell ref="J176:K176"/>
    <mergeCell ref="H176:I176"/>
    <mergeCell ref="H177:I177"/>
    <mergeCell ref="H178:I178"/>
    <mergeCell ref="H188:I188"/>
    <mergeCell ref="H186:I187"/>
    <mergeCell ref="E196:G196"/>
    <mergeCell ref="H196:J196"/>
    <mergeCell ref="B214:F214"/>
    <mergeCell ref="G214:I214"/>
    <mergeCell ref="J214:L214"/>
    <mergeCell ref="M214:O214"/>
    <mergeCell ref="P214:R214"/>
    <mergeCell ref="B211:F211"/>
    <mergeCell ref="G211:I211"/>
    <mergeCell ref="J211:L211"/>
    <mergeCell ref="B212:F212"/>
    <mergeCell ref="G212:I212"/>
    <mergeCell ref="J212:L212"/>
    <mergeCell ref="B196:D196"/>
    <mergeCell ref="K196:M196"/>
    <mergeCell ref="N196:P196"/>
    <mergeCell ref="B223:F223"/>
    <mergeCell ref="G223:I223"/>
    <mergeCell ref="J223:L223"/>
    <mergeCell ref="M210:P210"/>
    <mergeCell ref="M211:P211"/>
    <mergeCell ref="M212:P212"/>
    <mergeCell ref="M222:P222"/>
    <mergeCell ref="M223:P223"/>
    <mergeCell ref="B222:F222"/>
    <mergeCell ref="G222:I222"/>
    <mergeCell ref="J222:L222"/>
    <mergeCell ref="M215:O215"/>
    <mergeCell ref="J216:L216"/>
    <mergeCell ref="M216:O216"/>
    <mergeCell ref="P215:R215"/>
    <mergeCell ref="P216:R216"/>
    <mergeCell ref="B239:F239"/>
    <mergeCell ref="G239:I239"/>
    <mergeCell ref="J239:L239"/>
    <mergeCell ref="M239:O239"/>
    <mergeCell ref="P239:R239"/>
    <mergeCell ref="M235:P235"/>
    <mergeCell ref="M236:P236"/>
    <mergeCell ref="B252:D252"/>
    <mergeCell ref="B253:D253"/>
    <mergeCell ref="B273:D273"/>
    <mergeCell ref="I286:J286"/>
    <mergeCell ref="M285:P285"/>
    <mergeCell ref="K286:L286"/>
    <mergeCell ref="M286:N286"/>
    <mergeCell ref="O286:P286"/>
    <mergeCell ref="I285:L285"/>
    <mergeCell ref="B285:C286"/>
    <mergeCell ref="N273:P273"/>
    <mergeCell ref="E246:G246"/>
    <mergeCell ref="E247:G247"/>
    <mergeCell ref="E248:G248"/>
    <mergeCell ref="H246:J246"/>
    <mergeCell ref="H247:J247"/>
    <mergeCell ref="H248:J248"/>
    <mergeCell ref="K245:M245"/>
    <mergeCell ref="B244:D244"/>
    <mergeCell ref="B245:D245"/>
    <mergeCell ref="I261:K261"/>
    <mergeCell ref="I262:K262"/>
    <mergeCell ref="I263:K263"/>
    <mergeCell ref="I264:K264"/>
    <mergeCell ref="I265:K265"/>
    <mergeCell ref="O296:P296"/>
    <mergeCell ref="M299:N299"/>
    <mergeCell ref="O299:P299"/>
    <mergeCell ref="O302:P302"/>
    <mergeCell ref="I311:J311"/>
    <mergeCell ref="K311:L311"/>
    <mergeCell ref="M311:N311"/>
    <mergeCell ref="O311:P311"/>
    <mergeCell ref="I309:L309"/>
    <mergeCell ref="M309:P309"/>
    <mergeCell ref="I310:J310"/>
    <mergeCell ref="K310:L310"/>
    <mergeCell ref="M310:N310"/>
    <mergeCell ref="O310:P310"/>
    <mergeCell ref="O312:P312"/>
    <mergeCell ref="B313:C313"/>
    <mergeCell ref="I313:J313"/>
    <mergeCell ref="K313:L313"/>
    <mergeCell ref="M313:N313"/>
    <mergeCell ref="O313:P313"/>
    <mergeCell ref="B312:C312"/>
    <mergeCell ref="I312:J312"/>
    <mergeCell ref="K312:L312"/>
    <mergeCell ref="M312:N312"/>
    <mergeCell ref="B311:C311"/>
    <mergeCell ref="B309:C310"/>
    <mergeCell ref="B302:C302"/>
    <mergeCell ref="B303:C303"/>
    <mergeCell ref="I303:J303"/>
    <mergeCell ref="K303:L303"/>
    <mergeCell ref="M303:N303"/>
    <mergeCell ref="O303:P303"/>
    <mergeCell ref="I302:J302"/>
    <mergeCell ref="K302:L302"/>
    <mergeCell ref="M302:N302"/>
    <mergeCell ref="O314:P314"/>
    <mergeCell ref="B315:C315"/>
    <mergeCell ref="I315:J315"/>
    <mergeCell ref="K315:L315"/>
    <mergeCell ref="M315:N315"/>
    <mergeCell ref="O315:P315"/>
    <mergeCell ref="B314:C314"/>
    <mergeCell ref="I314:J314"/>
    <mergeCell ref="K314:L314"/>
    <mergeCell ref="M314:N314"/>
    <mergeCell ref="D314:H314"/>
    <mergeCell ref="D315:H315"/>
    <mergeCell ref="D309:H310"/>
    <mergeCell ref="D311:H311"/>
    <mergeCell ref="D312:H312"/>
    <mergeCell ref="D313:H313"/>
    <mergeCell ref="O316:P316"/>
    <mergeCell ref="I317:J317"/>
    <mergeCell ref="K317:L317"/>
    <mergeCell ref="M317:N317"/>
    <mergeCell ref="O317:P317"/>
    <mergeCell ref="B316:C316"/>
    <mergeCell ref="I316:J316"/>
    <mergeCell ref="K316:L316"/>
    <mergeCell ref="M316:N316"/>
    <mergeCell ref="B344:D344"/>
    <mergeCell ref="E344:G344"/>
    <mergeCell ref="O318:P318"/>
    <mergeCell ref="B319:C319"/>
    <mergeCell ref="I319:J319"/>
    <mergeCell ref="K319:L319"/>
    <mergeCell ref="M319:N319"/>
    <mergeCell ref="O319:P319"/>
    <mergeCell ref="B318:C318"/>
    <mergeCell ref="I318:J318"/>
    <mergeCell ref="K318:L318"/>
    <mergeCell ref="M318:N318"/>
    <mergeCell ref="O320:P320"/>
    <mergeCell ref="B321:C321"/>
    <mergeCell ref="I321:J321"/>
    <mergeCell ref="K321:L321"/>
    <mergeCell ref="M321:N321"/>
    <mergeCell ref="O321:P321"/>
    <mergeCell ref="B320:C320"/>
    <mergeCell ref="I320:J320"/>
    <mergeCell ref="K320:L320"/>
    <mergeCell ref="M320:N320"/>
    <mergeCell ref="O322:P322"/>
    <mergeCell ref="B323:C323"/>
    <mergeCell ref="I323:J323"/>
    <mergeCell ref="K323:L323"/>
    <mergeCell ref="M323:N323"/>
    <mergeCell ref="O323:P323"/>
    <mergeCell ref="B322:C322"/>
    <mergeCell ref="I322:J322"/>
    <mergeCell ref="K322:L322"/>
    <mergeCell ref="M322:N322"/>
    <mergeCell ref="O324:P324"/>
    <mergeCell ref="B325:C325"/>
    <mergeCell ref="I325:J325"/>
    <mergeCell ref="K325:L325"/>
    <mergeCell ref="M325:N325"/>
    <mergeCell ref="O325:P325"/>
    <mergeCell ref="B324:C324"/>
    <mergeCell ref="I324:J324"/>
    <mergeCell ref="K324:L324"/>
    <mergeCell ref="M324:N324"/>
    <mergeCell ref="M326:N326"/>
    <mergeCell ref="O326:P326"/>
    <mergeCell ref="B327:C327"/>
    <mergeCell ref="I327:J327"/>
    <mergeCell ref="K327:L327"/>
    <mergeCell ref="M327:N327"/>
    <mergeCell ref="O327:P327"/>
    <mergeCell ref="B326:C326"/>
    <mergeCell ref="I326:J326"/>
    <mergeCell ref="K326:L326"/>
    <mergeCell ref="B336:C336"/>
    <mergeCell ref="B337:C337"/>
    <mergeCell ref="B338:C338"/>
    <mergeCell ref="B339:C339"/>
    <mergeCell ref="N345:P345"/>
    <mergeCell ref="B340:C340"/>
    <mergeCell ref="B335:C335"/>
    <mergeCell ref="D335:F335"/>
    <mergeCell ref="N344:P344"/>
    <mergeCell ref="K345:M345"/>
    <mergeCell ref="D336:F336"/>
    <mergeCell ref="D337:F337"/>
    <mergeCell ref="D338:F338"/>
    <mergeCell ref="D339:F339"/>
    <mergeCell ref="D340:F340"/>
    <mergeCell ref="B345:D345"/>
    <mergeCell ref="E345:G345"/>
    <mergeCell ref="H345:J345"/>
    <mergeCell ref="G340:H340"/>
    <mergeCell ref="G335:H335"/>
    <mergeCell ref="G336:H336"/>
    <mergeCell ref="G337:H337"/>
    <mergeCell ref="H344:J344"/>
    <mergeCell ref="B418:D418"/>
    <mergeCell ref="E418:G418"/>
    <mergeCell ref="H418:K418"/>
    <mergeCell ref="L418:O418"/>
    <mergeCell ref="P418:S418"/>
    <mergeCell ref="B417:D417"/>
    <mergeCell ref="E417:G417"/>
    <mergeCell ref="H417:K417"/>
    <mergeCell ref="L417:O417"/>
    <mergeCell ref="B402:D402"/>
    <mergeCell ref="E402:G402"/>
    <mergeCell ref="H402:J402"/>
    <mergeCell ref="K402:M402"/>
    <mergeCell ref="N402:P402"/>
    <mergeCell ref="B401:D401"/>
    <mergeCell ref="E401:G401"/>
    <mergeCell ref="H401:J401"/>
    <mergeCell ref="N415:P415"/>
    <mergeCell ref="E392:F392"/>
    <mergeCell ref="E393:F393"/>
    <mergeCell ref="E394:F394"/>
    <mergeCell ref="G388:H388"/>
    <mergeCell ref="I388:J388"/>
    <mergeCell ref="Q346:S346"/>
    <mergeCell ref="Q347:S347"/>
    <mergeCell ref="Q348:S348"/>
    <mergeCell ref="Q349:S349"/>
    <mergeCell ref="Q350:S350"/>
    <mergeCell ref="Q351:S351"/>
    <mergeCell ref="Q352:S352"/>
    <mergeCell ref="Q353:S353"/>
    <mergeCell ref="K195:M195"/>
    <mergeCell ref="N195:P195"/>
    <mergeCell ref="G391:H391"/>
    <mergeCell ref="I391:J391"/>
    <mergeCell ref="K391:L391"/>
    <mergeCell ref="O395:P395"/>
    <mergeCell ref="K393:L393"/>
    <mergeCell ref="M393:N393"/>
    <mergeCell ref="O392:P392"/>
    <mergeCell ref="M389:N389"/>
    <mergeCell ref="O389:P389"/>
    <mergeCell ref="G390:H390"/>
    <mergeCell ref="I390:J390"/>
    <mergeCell ref="I386:J386"/>
    <mergeCell ref="K386:L386"/>
    <mergeCell ref="M386:N386"/>
    <mergeCell ref="O386:P386"/>
    <mergeCell ref="G385:H385"/>
    <mergeCell ref="I385:J385"/>
    <mergeCell ref="K385:L385"/>
    <mergeCell ref="G387:H387"/>
    <mergeCell ref="I387:J387"/>
    <mergeCell ref="E374:G374"/>
    <mergeCell ref="H374:J374"/>
    <mergeCell ref="E375:G375"/>
    <mergeCell ref="H375:J375"/>
    <mergeCell ref="K387:L387"/>
    <mergeCell ref="I394:J394"/>
    <mergeCell ref="O393:P393"/>
    <mergeCell ref="G394:H394"/>
    <mergeCell ref="K390:L390"/>
    <mergeCell ref="K394:L394"/>
    <mergeCell ref="M680:P680"/>
    <mergeCell ref="M390:N390"/>
    <mergeCell ref="M384:N384"/>
    <mergeCell ref="O384:P384"/>
    <mergeCell ref="E384:F384"/>
    <mergeCell ref="G384:H384"/>
    <mergeCell ref="I384:J384"/>
    <mergeCell ref="M385:N385"/>
    <mergeCell ref="O385:P385"/>
    <mergeCell ref="G386:H386"/>
    <mergeCell ref="E385:F385"/>
    <mergeCell ref="E386:F386"/>
    <mergeCell ref="K401:M401"/>
    <mergeCell ref="N401:P401"/>
    <mergeCell ref="G395:H395"/>
    <mergeCell ref="I395:J395"/>
    <mergeCell ref="K395:L395"/>
    <mergeCell ref="M395:N395"/>
    <mergeCell ref="K388:L388"/>
    <mergeCell ref="M388:N388"/>
    <mergeCell ref="O388:P388"/>
    <mergeCell ref="I393:J393"/>
    <mergeCell ref="N431:P431"/>
    <mergeCell ref="M394:N394"/>
    <mergeCell ref="O394:P394"/>
    <mergeCell ref="G393:H393"/>
    <mergeCell ref="N439:P439"/>
    <mergeCell ref="H433:J434"/>
    <mergeCell ref="E433:G434"/>
    <mergeCell ref="F537:G537"/>
    <mergeCell ref="H537:I537"/>
    <mergeCell ref="J537:K537"/>
    <mergeCell ref="M626:P626"/>
    <mergeCell ref="M662:P662"/>
    <mergeCell ref="M664:P664"/>
    <mergeCell ref="M666:P666"/>
    <mergeCell ref="M668:P668"/>
    <mergeCell ref="M672:P672"/>
    <mergeCell ref="E383:H383"/>
    <mergeCell ref="O391:P391"/>
    <mergeCell ref="G392:H392"/>
    <mergeCell ref="E395:F395"/>
    <mergeCell ref="K384:L384"/>
    <mergeCell ref="E387:F387"/>
    <mergeCell ref="E388:F388"/>
    <mergeCell ref="E389:F389"/>
    <mergeCell ref="E390:F390"/>
    <mergeCell ref="E391:F391"/>
    <mergeCell ref="M678:P678"/>
    <mergeCell ref="L537:N537"/>
    <mergeCell ref="O537:P537"/>
    <mergeCell ref="N607:P607"/>
    <mergeCell ref="K434:M434"/>
    <mergeCell ref="N434:P434"/>
    <mergeCell ref="E435:G435"/>
    <mergeCell ref="H435:J435"/>
    <mergeCell ref="K435:M435"/>
    <mergeCell ref="N435:P435"/>
    <mergeCell ref="B559:J559"/>
    <mergeCell ref="B567:D567"/>
    <mergeCell ref="E567:G567"/>
    <mergeCell ref="H567:J567"/>
    <mergeCell ref="K567:M567"/>
    <mergeCell ref="N567:P567"/>
    <mergeCell ref="I684:M684"/>
    <mergeCell ref="B685:D685"/>
    <mergeCell ref="M693:P693"/>
    <mergeCell ref="M698:P698"/>
    <mergeCell ref="M701:P701"/>
    <mergeCell ref="M707:P707"/>
    <mergeCell ref="M709:P709"/>
    <mergeCell ref="I392:J392"/>
    <mergeCell ref="K392:L392"/>
    <mergeCell ref="G338:H338"/>
    <mergeCell ref="G339:H339"/>
    <mergeCell ref="N85:Q85"/>
    <mergeCell ref="N86:Q86"/>
    <mergeCell ref="I383:L383"/>
    <mergeCell ref="O390:P390"/>
    <mergeCell ref="G389:H389"/>
    <mergeCell ref="I389:J389"/>
    <mergeCell ref="K389:L389"/>
    <mergeCell ref="O387:P387"/>
    <mergeCell ref="P417:S417"/>
    <mergeCell ref="M392:N392"/>
    <mergeCell ref="M391:N391"/>
    <mergeCell ref="M387:N387"/>
    <mergeCell ref="M383:P383"/>
    <mergeCell ref="Q344:S344"/>
    <mergeCell ref="Q345:S345"/>
    <mergeCell ref="B371:I372"/>
    <mergeCell ref="B374:D374"/>
    <mergeCell ref="B375:D375"/>
    <mergeCell ref="B383:D384"/>
    <mergeCell ref="K344:M344"/>
    <mergeCell ref="I625:L625"/>
  </mergeCells>
  <dataValidations count="138">
    <dataValidation type="custom" allowBlank="1" showInputMessage="1" showErrorMessage="1" errorTitle="Invalid Input" error="enter valid cin" sqref="Q12 B64:E64" xr:uid="{00000000-0002-0000-0200-000000000000}">
      <formula1>AND(LEN(B12)=21,ISNUMBER(SUMPRODUCT(SEARCH(MID(B12,ROW(INDIRECT("1:21")),1),"0123456789abcdefghijklmnopqrstuvwxyzABCDEFGHIJKLMNOPQRSTUVWXYZ"))))</formula1>
    </dataValidation>
    <dataValidation type="custom" allowBlank="1" showInputMessage="1" showErrorMessage="1" errorTitle="Invalid Input" error="Please enter a valid max length should be 12 characters " sqref="Q64" xr:uid="{00000000-0002-0000-0200-000001000000}">
      <formula1>AND(ISNUMBER(Q64),LEN(Q64)=12)</formula1>
    </dataValidation>
    <dataValidation type="custom" allowBlank="1" showInputMessage="1" showErrorMessage="1" errorTitle="Invalid Input" error="Please enter valid amount max allowed 999999999999999.99" sqref="N208:P208 N220:P220 N232:P232 Q253:Q273 G340:H340 F156:G156" xr:uid="{00000000-0002-0000-0200-000002000000}">
      <formula1>AND(ISNUMBER(VALUE(F156)),LEN(F156)&lt;20,LEFT(F156,1)&lt;&gt;".",RIGHT(F156,1)&lt;&gt;".",IFERROR(FIND(".",F156),LEN(F156)-2)&gt;=LEN(F156)-2,IFERROR(FIND(".",SUBSTITUTE(SUBSTITUTE(F156,"+",""),"-","")),LEN(SUBSTITUTE(SUBSTITUTE(F156,"+",""),"-",""))+1)&lt;17)</formula1>
    </dataValidation>
    <dataValidation type="custom" allowBlank="1" showInputMessage="1" showErrorMessage="1" errorTitle="Invalid input" error="Please enter valid amount max allowed 999999999999999.99" sqref="E134:P135 M211 P215:R215 M223 P227:R227 M235 P239:R239 E120:P121" xr:uid="{00000000-0002-0000-0200-000003000000}">
      <formula1>AND(ISNUMBER(VALUE(E120)),LEN(E120)&lt;20,LEFT(E120,1)&lt;&gt;".",RIGHT(E120,1)&lt;&gt;".",IFERROR(FIND(".",E120),LEN(E120)-2)&gt;=LEN(E120)-2,IFERROR(FIND(".",SUBSTITUTE(SUBSTITUTE(E120,"+",""),"-","")),LEN(SUBSTITUTE(SUBSTITUTE(E120,"+",""),"-",""))+1)&lt;17)</formula1>
    </dataValidation>
    <dataValidation type="list" allowBlank="1" showInputMessage="1" showErrorMessage="1" sqref="F537:G551" xr:uid="{00000000-0002-0000-0200-000004000000}">
      <formula1>$BW$2:$BW$6</formula1>
    </dataValidation>
    <dataValidation type="custom" operator="lessThanOrEqual" allowBlank="1" showInputMessage="1" showErrorMessage="1" errorTitle="Invalid input" error="Please enter a valid input should be less than or equal to 999" sqref="N137:P137 N192:P192 N397:P397 N123:P123" xr:uid="{00000000-0002-0000-0200-000005000000}">
      <formula1>_xlfn.NUMBERVALUE(N123)&lt;=999</formula1>
    </dataValidation>
    <dataValidation type="custom" allowBlank="1" showInputMessage="1" showErrorMessage="1" errorTitle="Invalid input" error="Please enter a valid input should be less than or equal to 15 digits " sqref="N33:P33" xr:uid="{00000000-0002-0000-0200-000006000000}">
      <formula1>_xlfn.NUMBERVALUE(N33)&lt;=999999999999999</formula1>
    </dataValidation>
    <dataValidation type="textLength" operator="lessThanOrEqual" allowBlank="1" showInputMessage="1" showErrorMessage="1" errorTitle="Invalid input" error="Please enter a valid input should be less than or equal to 250 characters" sqref="N35:P35" xr:uid="{00000000-0002-0000-0200-000007000000}">
      <formula1>250</formula1>
    </dataValidation>
    <dataValidation type="custom" allowBlank="1" showInputMessage="1" showErrorMessage="1" errorTitle="Invalid input" error="Please enter valid input should be greater than zero and less than or equal to 999" sqref="N455:P455 N439:P439" xr:uid="{00000000-0002-0000-0200-000008000000}">
      <formula1>AND(_xlfn.NUMBERVALUE(N439)&gt;0,_xlfn.NUMBERVALUE(N439)&lt;=999)</formula1>
    </dataValidation>
    <dataValidation type="custom" allowBlank="1" showInputMessage="1" showErrorMessage="1" errorTitle="Invalid input" error="Please enter valid input should be less than or equal to total number of members entitled to attend the meeting" sqref="K435:M435 J443:L451" xr:uid="{00000000-0002-0000-0200-000009000000}">
      <formula1>AND(_xlfn.NUMBERVALUE(J435)&lt;=_xlfn.NUMBERVALUE(G435))</formula1>
    </dataValidation>
    <dataValidation type="custom" allowBlank="1" showInputMessage="1" showErrorMessage="1" errorTitle="Invalid input" error="Please enter valid input should be non negative and less than or equal to 999" sqref="E395:L395" xr:uid="{00000000-0002-0000-0200-00000A000000}">
      <formula1>AND(_xlfn.NUMBERVALUE(E395)&gt;=0,_xlfn.NUMBERVALUE(E395)&lt;=999)</formula1>
    </dataValidation>
    <dataValidation type="custom" allowBlank="1" showInputMessage="1" showErrorMessage="1" errorTitle="Invalid input" error="Please enter valid input should be less than number of board meetings held and should be greater than or eqal to number of meetings attended" sqref="G478:H488" xr:uid="{00000000-0002-0000-0200-00000B000000}">
      <formula1>_xlfn.NUMBERVALUE(G478)&gt;=_xlfn.NUMBERVALUE(I478)</formula1>
    </dataValidation>
    <dataValidation type="custom" allowBlank="1" showInputMessage="1" showErrorMessage="1" errorTitle="Invalid input" error="Please enter valid input should be less than number of meetings which director was entitled" sqref="O478:P488" xr:uid="{00000000-0002-0000-0200-00000C000000}">
      <formula1>AND(_xlfn.NUMBERVALUE(O478)&lt;=_xlfn.NUMBERVALUE(M478))</formula1>
    </dataValidation>
    <dataValidation type="custom" allowBlank="1" showInputMessage="1" showErrorMessage="1" errorTitle="Invalid input" error="Please enter valid input should be less than number of committee meetings held and should be greater than or eqal to number of meetings attended" sqref="M478:N488" xr:uid="{00000000-0002-0000-0200-00000D000000}">
      <formula1>_xlfn.NUMBERVALUE(M478)&gt;=_xlfn.NUMBERVALUE(O478)</formula1>
    </dataValidation>
    <dataValidation type="custom" allowBlank="1" showInputMessage="1" showErrorMessage="1" errorTitle="Invalid input " error="Please enter valid input should be less than number of meetings which director was entitled" sqref="I478:J488" xr:uid="{00000000-0002-0000-0200-00000E000000}">
      <formula1>AND(_xlfn.NUMBERVALUE(I478)&lt;=_xlfn.NUMBERVALUE(G478))</formula1>
    </dataValidation>
    <dataValidation type="list" allowBlank="1" showInputMessage="1" showErrorMessage="1" sqref="F517:G531" xr:uid="{00000000-0002-0000-0200-00000F000000}">
      <formula1>$BV$2:$BV$4</formula1>
    </dataValidation>
    <dataValidation type="custom" allowBlank="1" showInputMessage="1" showErrorMessage="1" errorTitle="Invalid input" error="Please enter valid input should be less than or equal to total number of members entitled to attend the meeting" sqref="K459:M472" xr:uid="{00000000-0002-0000-0200-000010000000}">
      <formula1>AND(_xlfn.NUMBERVALUE(K459)&lt;=_xlfn.NUMBERVALUE(I459))</formula1>
    </dataValidation>
    <dataValidation type="textLength" allowBlank="1" showInputMessage="1" showErrorMessage="1" errorTitle="Invalid Input" error="Please enter a valid max length should be 12 characters " sqref="N64:P64" xr:uid="{00000000-0002-0000-0200-000011000000}">
      <formula1>0</formula1>
      <formula2>12</formula2>
    </dataValidation>
    <dataValidation type="list" allowBlank="1" showInputMessage="1" showErrorMessage="1" sqref="S478:U488" xr:uid="{00000000-0002-0000-0200-000012000000}">
      <formula1>$CC$2:$CC$4</formula1>
    </dataValidation>
    <dataValidation type="list" allowBlank="1" showInputMessage="1" showErrorMessage="1" sqref="F497:G511" xr:uid="{00000000-0002-0000-0200-000013000000}">
      <formula1>$CE$2:$CE$4</formula1>
    </dataValidation>
    <dataValidation type="list" allowBlank="1" showInputMessage="1" showErrorMessage="1" sqref="K345:M369" xr:uid="{00000000-0002-0000-0200-000014000000}">
      <formula1>MGT7_COUNTRYLIST</formula1>
    </dataValidation>
    <dataValidation type="list" allowBlank="1" showInputMessage="1" showErrorMessage="1" sqref="K86:M100" xr:uid="{00000000-0002-0000-0200-000015000000}">
      <formula1>INDIRECT($D86&amp;"_list")</formula1>
    </dataValidation>
    <dataValidation type="list" allowBlank="1" showInputMessage="1" showErrorMessage="1" sqref="D86:F100" xr:uid="{00000000-0002-0000-0200-000016000000}">
      <formula1>MGT7_BUSINESSMAINACTCODE</formula1>
    </dataValidation>
    <dataValidation type="textLength" operator="lessThanOrEqual" allowBlank="1" showInputMessage="1" showErrorMessage="1" errorTitle="Invalid input" error="Please enter valid input should be less than or equal to 20 characters" sqref="F326:H326 F302:H302 F26:M27" xr:uid="{00000000-0002-0000-0200-000017000000}">
      <formula1>20</formula1>
    </dataValidation>
    <dataValidation type="custom" allowBlank="1" showInputMessage="1" showErrorMessage="1" errorTitle="Invalid input" error="Please enter valid input should be greater than zero and less than or equal to 999 and greater than or equal to members attended" sqref="G443:I451" xr:uid="{00000000-0002-0000-0200-000018000000}">
      <formula1>AND(_xlfn.NUMBERVALUE(G443)&gt;0,_xlfn.NUMBERVALUE(G443)&lt;=999,_xlfn.NUMBERVALUE(G443)&gt;=_xlfn.NUMBERVALUE(J443))</formula1>
    </dataValidation>
    <dataValidation type="custom" allowBlank="1" showInputMessage="1" showErrorMessage="1" errorTitle="Invalid input" error="Please enter valid input should be greater than zero and less than or equal to 999 and greater than or equal to members attended" sqref="I459:J472" xr:uid="{00000000-0002-0000-0200-000019000000}">
      <formula1>AND(_xlfn.NUMBERVALUE(I459)&gt;0,_xlfn.NUMBERVALUE(I459)&lt;=999,_xlfn.NUMBERVALUE(I459)&gt;=_xlfn.NUMBERVALUE(K459))</formula1>
    </dataValidation>
    <dataValidation type="custom" operator="lessThanOrEqual" allowBlank="1" showInputMessage="1" showErrorMessage="1" errorTitle="Invalid input" error="Please enter a valid input should be non negative and less than or equal to 999" sqref="N250:P250 N342:P342 N83:P83" xr:uid="{00000000-0002-0000-0200-00001A000000}">
      <formula1>AND(_xlfn.NUMBERVALUE(N83)&gt;=0,_xlfn.NUMBERVALUE(N83)&lt;=999,_xlfn.NUMBERVALUE(N83)=INT(_xlfn.NUMBERVALUE(N83)))</formula1>
    </dataValidation>
    <dataValidation type="custom" allowBlank="1" showInputMessage="1" showErrorMessage="1" errorTitle="Invalid input " error="Please enter valid input should be less than or equal to 99" sqref="N514:P514 N534:P534 N494:P494" xr:uid="{00000000-0002-0000-0200-00001B000000}">
      <formula1>AND(_xlfn.NUMBERVALUE(N494)&gt;=0,_xlfn.NUMBERVALUE(N494)&lt;=99,_xlfn.NUMBERVALUE(N494)=INT(_xlfn.NUMBERVALUE(N494)))</formula1>
    </dataValidation>
    <dataValidation type="custom" allowBlank="1" showInputMessage="1" showErrorMessage="1" errorTitle="Invalid input" error="Please enter valid input should be greater than 0 and less than or equal to 15" sqref="N586:P586" xr:uid="{00000000-0002-0000-0200-00001C000000}">
      <formula1>AND(_xlfn.NUMBERVALUE(N586)&gt;0,_xlfn.NUMBERVALUE(N586)&lt;=15,_xlfn.NUMBERVALUE(N586)=INT(_xlfn.NUMBERVALUE(N586)))</formula1>
    </dataValidation>
    <dataValidation type="custom" allowBlank="1" showInputMessage="1" showErrorMessage="1" errorTitle="Invalid input" error="Please enter valid amount less than 999999999999999.99" sqref="K129:P129 E141:P142 K143:P143 H148:J148 F155:I155 L155:T155 F157:I167 L157:T167 F169:I173 L169:T173 F176:I176 L176:T176 F178:I181 L178:T181 F183:I187 L183:T187 E196:P196 G211:L211 G215:O215 G223:L223 G227:O227 G235:L235 G239:O239 E253:F272 I253:K272 N253:P272 N277:P277 I288:J290 M288:N290 I292:J302 M292:N302 N305:P305 I312:J314 M312:N314 I316:J326 M316:N326 N329:P329 G336:H339 N345:P369 E375:J377 K402:M413 H497:P511 H517:P531 H537:P551 Q589:S603 E127:P128" xr:uid="{00000000-0002-0000-0200-00001D000000}">
      <formula1>AND(ISNUMBER(VALUE(E127)),VALUE(E127)&gt;=0,LEN(E127)&lt;20,LEFT(E127,1)&lt;&gt;".",RIGHT(E127,1)&lt;&gt;".",IFERROR(FIND(".",E127),LEN(E127)-2)&gt;=LEN(E127)-2,IFERROR(FIND(".",SUBSTITUTE(SUBSTITUTE(E127,"+",""),"-","")),LEN(SUBSTITUTE(SUBSTITUTE(E127,"+",""),"-",""))+1)&lt;17)</formula1>
    </dataValidation>
    <dataValidation type="custom" operator="lessThanOrEqual" allowBlank="1" showInputMessage="1" showErrorMessage="1" errorTitle="Invalid input" error="Please enter a valid ISIN. It should equal to 12 characters." sqref="N190:P190" xr:uid="{00000000-0002-0000-0200-00001E000000}">
      <formula1>AND(LEN(N190)=12,ISNUMBER(SUMPRODUCT(SEARCH(MID(N190,ROW(INDIRECT("1:12")),1),"0123456789ABCDEFGHIJKLMNOPQRSTUVWXYZabcdefghijklmnopqrstuvwxyz"))))</formula1>
    </dataValidation>
    <dataValidation type="textLength" operator="lessThanOrEqual" allowBlank="1" showInputMessage="1" showErrorMessage="1" errorTitle="Invalid input " error="Please enter valid input should be less than 350 characters_x000a_" sqref="E345:G369" xr:uid="{00000000-0002-0000-0200-00001F000000}">
      <formula1>350</formula1>
    </dataValidation>
    <dataValidation type="textLength" operator="lessThanOrEqual" allowBlank="1" showInputMessage="1" showErrorMessage="1" errorTitle="Invalid Input" error="Please enter valid DIN/PAN" sqref="E418:G425 E402:G413" xr:uid="{00000000-0002-0000-0200-000020000000}">
      <formula1>10</formula1>
    </dataValidation>
    <dataValidation type="textLength" operator="lessThanOrEqual" allowBlank="1" showInputMessage="1" showErrorMessage="1" errorTitle="Invalid input" error="Please enter valid input should be less than 500 characters" sqref="N589:P603 N568:S582 B559:J559" xr:uid="{00000000-0002-0000-0200-000021000000}">
      <formula1>500</formula1>
    </dataValidation>
    <dataValidation type="textLength" operator="lessThanOrEqual" allowBlank="1" showInputMessage="1" showErrorMessage="1" errorTitle="Invalid input" error="Please enter valid CIN/FCRN" sqref="D107:F112" xr:uid="{00000000-0002-0000-0200-000022000000}">
      <formula1>21</formula1>
    </dataValidation>
    <dataValidation type="list" allowBlank="1" showInputMessage="1" showErrorMessage="1" sqref="M107:O112" xr:uid="{00000000-0002-0000-0200-000023000000}">
      <formula1>$CW$2:$CW$5</formula1>
    </dataValidation>
    <dataValidation type="textLength" operator="lessThanOrEqual" allowBlank="1" showInputMessage="1" showErrorMessage="1" errorTitle="Invalid input " error="Please enter valid input should be less than or equal to 1000 characters" sqref="B79:L79" xr:uid="{00000000-0002-0000-0200-000024000000}">
      <formula1>1000</formula1>
    </dataValidation>
    <dataValidation type="textLength" operator="lessThanOrEqual" allowBlank="1" showInputMessage="1" showErrorMessage="1" errorTitle="Invalid input" error="Please enter valid input should be less than or equal  to 16 characters" sqref="G107:I112" xr:uid="{00000000-0002-0000-0200-000025000000}">
      <formula1>16</formula1>
    </dataValidation>
    <dataValidation type="textLength" operator="lessThanOrEqual" allowBlank="1" showInputMessage="1" showErrorMessage="1" errorTitle="Invalid input" error="Please enter valid input should be less than or equal to 160 characters" sqref="M668:P668 M664:P664 I625:L625 J107:L112" xr:uid="{00000000-0002-0000-0200-000026000000}">
      <formula1>160</formula1>
    </dataValidation>
    <dataValidation type="textLength" operator="lessThanOrEqual" allowBlank="1" showInputMessage="1" showErrorMessage="1" errorTitle="Invalid input" error="Please enter a valid input should be less than 50 characters " sqref="B140:D140 B126:D126" xr:uid="{00000000-0002-0000-0200-000027000000}">
      <formula1>50</formula1>
    </dataValidation>
    <dataValidation type="textLength" operator="lessThanOrEqual" allowBlank="1" showInputMessage="1" showErrorMessage="1" errorTitle="Invalid input" error="Please enter a valid input should be less than 160 characters " sqref="K589:M603 B589:G603 K568:M582 B568:G582 D537:E551 D517:E531 D497:E511 D459:F472 B435:D435 B345:D369 B253:D272 B196:D196" xr:uid="{00000000-0002-0000-0200-000028000000}">
      <formula1>160</formula1>
    </dataValidation>
    <dataValidation type="textLength" operator="lessThanOrEqual" allowBlank="1" showInputMessage="1" showErrorMessage="1" errorTitle="Invalid input" error="Please enter valid input should be less than 50 characters" sqref="B239:F239 B235:F235 B227:F227 B223:F223 B215:F215 B211:F211" xr:uid="{00000000-0002-0000-0200-000029000000}">
      <formula1>50</formula1>
    </dataValidation>
    <dataValidation type="list" allowBlank="1" showInputMessage="1" showErrorMessage="1" sqref="H418:K425 H402:J413" xr:uid="{00000000-0002-0000-0200-00002A000000}">
      <formula1>$CX$2:$CX$12</formula1>
    </dataValidation>
    <dataValidation type="list" allowBlank="1" showInputMessage="1" showErrorMessage="1" sqref="P418:S425" xr:uid="{00000000-0002-0000-0200-00002B000000}">
      <formula1>$CY$2:$CY$4</formula1>
    </dataValidation>
    <dataValidation type="custom" allowBlank="1" showInputMessage="1" showErrorMessage="1" errorTitle="Invalid input" error="Please enter valid input should be less than or equal to 100.00" sqref="R86:T100 P107:R112 M385:P385 M387:P388 M390:P394 N435:P435" xr:uid="{00000000-0002-0000-0200-00002C000000}">
      <formula1>AND(ISNUMBER(VALUE(M86)),VALUE(M86)&lt;=100,VALUE(M86)&gt;=0,IF(ISERROR(FIND(".",M86)),LEN(M86)&lt;=3,LEN(M86)-FIND(".",M86)&lt;=2),IF(ISERROR(FIND(".",M86)),LEN(M86)&lt;=3,LEN(LEFT(M86,FIND(".",M86)-1))&lt;=3))</formula1>
    </dataValidation>
    <dataValidation type="custom" operator="lessThanOrEqual" allowBlank="1" showInputMessage="1" showErrorMessage="1" errorTitle="Invalid input" error="Please enter valid input should be less than or equal to 999" sqref="E387:L388 E390:L394 E385:L385" xr:uid="{00000000-0002-0000-0200-00002D000000}">
      <formula1>AND(ISNUMBER(VALUE(E385)),VALUE(E385)&lt;=999,VALUE(E385)&gt;=0,VALUE(E385)=INT(VALUE(E385)))</formula1>
    </dataValidation>
    <dataValidation type="custom" allowBlank="1" showInputMessage="1" showErrorMessage="1" errorTitle="Invalid input" error="Please enter valid amount less than 999999999999999.99" sqref="N279:P279" xr:uid="{00000000-0002-0000-0200-00002E000000}">
      <formula1>AND(ISNUMBER(VALUE(N279)),LEN(N279)&lt;20,LEFT(N279,1)&lt;&gt;".",RIGHT(N279,1)&lt;&gt;".",IFERROR(FIND(".",N279),LEN(N279)-2)&gt;=LEN(N279)-2,IFERROR(FIND(".",SUBSTITUTE(SUBSTITUTE(N279,"+",""),"-","")),LEN(SUBSTITUTE(SUBSTITUTE(N279,"+",""),"-",""))+1)&lt;17)</formula1>
    </dataValidation>
    <dataValidation type="custom" allowBlank="1" showInputMessage="1" showErrorMessage="1" errorTitle="Invalid input" error="Please enter valid amount greater than 0 and less than 999999999999999.99" sqref="L253:M272 G253:H272" xr:uid="{00000000-0002-0000-0200-00002F000000}">
      <formula1>AND(ISNUMBER(VALUE(G253)),VALUE(G253)&gt;0,LEN(G253)&lt;20,LEFT(G253,1)&lt;&gt;".",RIGHT(G253,1)&lt;&gt;".",IFERROR(FIND(".",G253),LEN(G253)-2)&gt;=LEN(G253)-2,IFERROR(FIND(".",SUBSTITUTE(SUBSTITUTE(G253,"+",""),"-","")),LEN(SUBSTITUTE(SUBSTITUTE(G253,"+",""),"-",""))+1)&lt;17)</formula1>
    </dataValidation>
    <dataValidation type="custom" allowBlank="1" showInputMessage="1" showErrorMessage="1" errorTitle="Invalid input" error="Please enter valid resolution number, It should be less than or equal to alphanumeric 160 characters" sqref="I684:M684" xr:uid="{00000000-0002-0000-0200-000030000000}">
      <formula1>AND(LEN(I684)&lt;=160,SUMPRODUCT(--ISNUMBER(SEARCH(MID(I684,ROW(INDIRECT("1:"&amp;LEN(I684))),1),"0123456789ABCDEFGHIJKLMNOPQRSTUVWXYZabcdefghijklmnopqrstuvwxyz")))&gt;0)</formula1>
    </dataValidation>
    <dataValidation type="custom" allowBlank="1" showInputMessage="1" showErrorMessage="1" error="Please enter a valid membership  number, It should be less than or equal to numeric 6 characters. " sqref="M707:P707" xr:uid="{00000000-0002-0000-0200-000031000000}">
      <formula1>AND(ISNUMBER(M707+0),LEN(M707)&lt;=6)</formula1>
    </dataValidation>
    <dataValidation type="custom" allowBlank="1" showInputMessage="1" showErrorMessage="1" errorTitle="Invalid input" error="Please enter valid certificate of practice number, It should be less than or equal to alphanumeric 6 characters" sqref="M709:P709 M672:P672" xr:uid="{00000000-0002-0000-0200-000032000000}">
      <formula1>AND(LEN(M672)&lt;=6,SUMPRODUCT(--ISNUMBER(SEARCH(MID(M672,ROW(INDIRECT("1:"&amp;LEN(M672))),1),"0123456789ABCDEFGHIJKLMNOPQRSTUVWXYZabcdefghijklmnopqrstuvwxyz")))&gt;0)</formula1>
    </dataValidation>
    <dataValidation type="custom" allowBlank="1" showInputMessage="1" showErrorMessage="1" errorTitle="Invalid input" error="Please enter valid input should be  greater than 0 and less than or equal to 15" sqref="N565:P565" xr:uid="{00000000-0002-0000-0200-000033000000}">
      <formula1>AND(_xlfn.NUMBERVALUE(N565)&gt;0,_xlfn.NUMBERVALUE(N565)&lt;=15,_xlfn.NUMBERVALUE(N565)=INT(_xlfn.NUMBERVALUE(N565)))</formula1>
    </dataValidation>
    <dataValidation type="custom" allowBlank="1" showInputMessage="1" showErrorMessage="1" errorTitle="Invalid input" error="Please enter valid value. It should be greater than 0 and max allowed 999999999999999.99" sqref="N607:P607 N202:P202" xr:uid="{00000000-0002-0000-0200-000034000000}">
      <formula1>AND(ISNUMBER(VALUE(N202)),LEN(N202)&lt;20,LEFT(N202,1)&lt;&gt;".",RIGHT(N202,1)&lt;&gt;".",IFERROR(FIND(".",N202),LEN(N202)-2)&gt;=LEN(N202)-2,IFERROR(FIND(".",SUBSTITUTE(SUBSTITUTE(N202,"+",""),"-","")),LEN(SUBSTITUTE(SUBSTITUTE(N202,"+",""),"-",""))+1)&lt;17,VALUE(N202)&gt;0)</formula1>
    </dataValidation>
    <dataValidation type="textLength" operator="lessThanOrEqual" allowBlank="1" showInputMessage="1" showErrorMessage="1" errorTitle="Invalid input " error="Please enter valid input should be less than or equal to 500 characters" sqref="B187:E187 B167:E167 B173:E173 B181:E181" xr:uid="{00000000-0002-0000-0200-000035000000}">
      <formula1>500</formula1>
    </dataValidation>
    <dataValidation type="textLength" allowBlank="1" showInputMessage="1" showErrorMessage="1" errorTitle="Invalid input" error="Please enter valid input shoul be less than or equal to 160 characters" sqref="F64:I64" xr:uid="{00000000-0002-0000-0200-000036000000}">
      <formula1>0</formula1>
      <formula2>160</formula2>
    </dataValidation>
    <dataValidation type="custom" allowBlank="1" showInputMessage="1" showErrorMessage="1" error="Please enter a valid DIN or PAN." sqref="M698:P698" xr:uid="{00000000-0002-0000-0200-000037000000}">
      <formula1>AND(LEN(M698)&lt;=10,ISNUMBER(SUMPRODUCT(SEARCH(MID(M698,ROW(INDIRECT("1:10")),1),"0123456789abcdefghijklmnopqrstuvwxyzABCDEFGHIJKLMNOPQRSTUVWXYZ"))))</formula1>
    </dataValidation>
    <dataValidation type="custom" allowBlank="1" showInputMessage="1" showErrorMessage="1" errorTitle="Invalid input" error="Please enter valid input should be greater than zero and greater than or equal to members attended" sqref="H435:J435" xr:uid="{00000000-0002-0000-0200-000038000000}">
      <formula1>AND(_xlfn.NUMBERVALUE(H435)&gt;0,_xlfn.NUMBERVALUE(H435)&gt;=_xlfn.NUMBERVALUE(K435))</formula1>
    </dataValidation>
    <dataValidation type="custom" allowBlank="1" showInputMessage="1" showErrorMessage="1" errorTitle="Invalid input" error="Please enter valid input should be less than or equal to 100.00000 and Only up to 5 digits are allowed after the decimal point." sqref="Q345:S369" xr:uid="{00000000-0002-0000-0200-000039000000}">
      <formula1>AND(ISNUMBER(VALUE(Q345)),VALUE(Q345)&lt;=100,VALUE(Q345)&gt;=0,IF(ISERROR(FIND(".",Q345)),LEN(Q345)&lt;=3,LEN(Q345)-FIND(".",Q345)&lt;=5),IF(ISERROR(FIND(".",Q345)),LEN(Q345)&lt;=3,LEN(LEFT(Q345,FIND(".",Q345)-1))&lt;=3))</formula1>
    </dataValidation>
    <dataValidation type="custom" allowBlank="1" showInputMessage="1" showErrorMessage="1" errorTitle="Invalid Input" error="enter valid cin" sqref="Q12" xr:uid="{00000000-0002-0000-0200-00003C000000}">
      <formula1>AND(LEN(B12)=21,ISNUMBER(SUMPRODUCT(SEARCH(MID(B12,ROW(INDIRECT("1:21")),1),"0123456789abcdefghijklmnopqrstuvwxyzABCDEFGHIJKLMNOPQRSTUVWXYZ"))))</formula1>
    </dataValidation>
    <dataValidation type="custom" allowBlank="1" showInputMessage="1" showErrorMessage="1" errorTitle="Invalid Input" error="enter valid cin" sqref="B64:E64" xr:uid="{00000000-0002-0000-0200-00003D000000}">
      <formula1>AND(LEN(B12)=21,ISNUMBER(SUMPRODUCT(SEARCH(MID(B12,ROW(INDIRECT("1:21")),1),"0123456789abcdefghijklmnopqrstuvwxyzABCDEFGHIJKLMNOPQRSTUVWXYZ"))))</formula1>
    </dataValidation>
    <dataValidation type="custom" allowBlank="1" showInputMessage="1" showErrorMessage="1" errorTitle="Invalid Input" error="Please enter valid amount max allowed 999999999999999.99" sqref="N208:P208" xr:uid="{00000000-0002-0000-0200-000040000000}">
      <formula1>AND(ISNUMBER(VALUE(F156)),LEN(F156)&lt;20,LEFT(F156,1)&lt;&gt;".",RIGHT(F156,1)&lt;&gt;".",IFERROR(FIND(".",F156),LEN(F156)-2)&gt;=LEN(F156)-2,IFERROR(FIND(".",SUBSTITUTE(SUBSTITUTE(F156,"+",""),"-","")),LEN(SUBSTITUTE(SUBSTITUTE(F156,"+",""),"-",""))+1)&lt;17)</formula1>
    </dataValidation>
    <dataValidation type="custom" allowBlank="1" showInputMessage="1" showErrorMessage="1" errorTitle="Invalid Input" error="Please enter valid amount max allowed 999999999999999.99" sqref="N220:P220" xr:uid="{00000000-0002-0000-0200-000041000000}">
      <formula1>AND(ISNUMBER(VALUE(F156)),LEN(F156)&lt;20,LEFT(F156,1)&lt;&gt;".",RIGHT(F156,1)&lt;&gt;".",IFERROR(FIND(".",F156),LEN(F156)-2)&gt;=LEN(F156)-2,IFERROR(FIND(".",SUBSTITUTE(SUBSTITUTE(F156,"+",""),"-","")),LEN(SUBSTITUTE(SUBSTITUTE(F156,"+",""),"-",""))+1)&lt;17)</formula1>
    </dataValidation>
    <dataValidation type="custom" allowBlank="1" showInputMessage="1" showErrorMessage="1" errorTitle="Invalid Input" error="Please enter valid amount max allowed 999999999999999.99" sqref="N232:P232" xr:uid="{00000000-0002-0000-0200-000042000000}">
      <formula1>AND(ISNUMBER(VALUE(F156)),LEN(F156)&lt;20,LEFT(F156,1)&lt;&gt;".",RIGHT(F156,1)&lt;&gt;".",IFERROR(FIND(".",F156),LEN(F156)-2)&gt;=LEN(F156)-2,IFERROR(FIND(".",SUBSTITUTE(SUBSTITUTE(F156,"+",""),"-","")),LEN(SUBSTITUTE(SUBSTITUTE(F156,"+",""),"-",""))+1)&lt;17)</formula1>
    </dataValidation>
    <dataValidation type="custom" allowBlank="1" showInputMessage="1" showErrorMessage="1" errorTitle="Invalid Input" error="Please enter valid amount max allowed 999999999999999.99" sqref="Q253:Q273" xr:uid="{00000000-0002-0000-0200-000043000000}">
      <formula1>AND(ISNUMBER(VALUE(F156)),LEN(F156)&lt;20,LEFT(F156,1)&lt;&gt;".",RIGHT(F156,1)&lt;&gt;".",IFERROR(FIND(".",F156),LEN(F156)-2)&gt;=LEN(F156)-2,IFERROR(FIND(".",SUBSTITUTE(SUBSTITUTE(F156,"+",""),"-","")),LEN(SUBSTITUTE(SUBSTITUTE(F156,"+",""),"-",""))+1)&lt;17)</formula1>
    </dataValidation>
    <dataValidation type="custom" allowBlank="1" showInputMessage="1" showErrorMessage="1" errorTitle="Invalid Input" error="Please enter valid amount max allowed 999999999999999.99" sqref="G340:H340" xr:uid="{00000000-0002-0000-0200-000044000000}">
      <formula1>AND(ISNUMBER(VALUE(F156)),LEN(F156)&lt;20,LEFT(F156,1)&lt;&gt;".",RIGHT(F156,1)&lt;&gt;".",IFERROR(FIND(".",F156),LEN(F156)-2)&gt;=LEN(F156)-2,IFERROR(FIND(".",SUBSTITUTE(SUBSTITUTE(F156,"+",""),"-","")),LEN(SUBSTITUTE(SUBSTITUTE(F156,"+",""),"-",""))+1)&lt;17)</formula1>
    </dataValidation>
    <dataValidation type="custom" allowBlank="1" showInputMessage="1" showErrorMessage="1" errorTitle="Invalid input" error="Please enter valid amount max allowed 999999999999999.99" sqref="E134:P135" xr:uid="{00000000-0002-0000-0200-000046000000}">
      <formula1>AND(ISNUMBER(VALUE(E120)),LEN(E120)&lt;20,LEFT(E120,1)&lt;&gt;".",RIGHT(E120,1)&lt;&gt;".",IFERROR(FIND(".",E120),LEN(E120)-2)&gt;=LEN(E120)-2,IFERROR(FIND(".",SUBSTITUTE(SUBSTITUTE(E120,"+",""),"-","")),LEN(SUBSTITUTE(SUBSTITUTE(E120,"+",""),"-",""))+1)&lt;17)</formula1>
    </dataValidation>
    <dataValidation type="custom" allowBlank="1" showInputMessage="1" showErrorMessage="1" errorTitle="Invalid input" error="Please enter valid amount max allowed 999999999999999.99" sqref="M211" xr:uid="{00000000-0002-0000-0200-000047000000}">
      <formula1>AND(ISNUMBER(VALUE(E120)),LEN(E120)&lt;20,LEFT(E120,1)&lt;&gt;".",RIGHT(E120,1)&lt;&gt;".",IFERROR(FIND(".",E120),LEN(E120)-2)&gt;=LEN(E120)-2,IFERROR(FIND(".",SUBSTITUTE(SUBSTITUTE(E120,"+",""),"-","")),LEN(SUBSTITUTE(SUBSTITUTE(E120,"+",""),"-",""))+1)&lt;17)</formula1>
    </dataValidation>
    <dataValidation type="custom" allowBlank="1" showInputMessage="1" showErrorMessage="1" errorTitle="Invalid input" error="Please enter valid amount max allowed 999999999999999.99" sqref="P215:R215" xr:uid="{00000000-0002-0000-0200-000048000000}">
      <formula1>AND(ISNUMBER(VALUE(E120)),LEN(E120)&lt;20,LEFT(E120,1)&lt;&gt;".",RIGHT(E120,1)&lt;&gt;".",IFERROR(FIND(".",E120),LEN(E120)-2)&gt;=LEN(E120)-2,IFERROR(FIND(".",SUBSTITUTE(SUBSTITUTE(E120,"+",""),"-","")),LEN(SUBSTITUTE(SUBSTITUTE(E120,"+",""),"-",""))+1)&lt;17)</formula1>
    </dataValidation>
    <dataValidation type="custom" allowBlank="1" showInputMessage="1" showErrorMessage="1" errorTitle="Invalid input" error="Please enter valid amount max allowed 999999999999999.99" sqref="M223" xr:uid="{00000000-0002-0000-0200-000049000000}">
      <formula1>AND(ISNUMBER(VALUE(E120)),LEN(E120)&lt;20,LEFT(E120,1)&lt;&gt;".",RIGHT(E120,1)&lt;&gt;".",IFERROR(FIND(".",E120),LEN(E120)-2)&gt;=LEN(E120)-2,IFERROR(FIND(".",SUBSTITUTE(SUBSTITUTE(E120,"+",""),"-","")),LEN(SUBSTITUTE(SUBSTITUTE(E120,"+",""),"-",""))+1)&lt;17)</formula1>
    </dataValidation>
    <dataValidation type="custom" allowBlank="1" showInputMessage="1" showErrorMessage="1" errorTitle="Invalid input" error="Please enter valid amount max allowed 999999999999999.99" sqref="P227:R227" xr:uid="{00000000-0002-0000-0200-00004A000000}">
      <formula1>AND(ISNUMBER(VALUE(E120)),LEN(E120)&lt;20,LEFT(E120,1)&lt;&gt;".",RIGHT(E120,1)&lt;&gt;".",IFERROR(FIND(".",E120),LEN(E120)-2)&gt;=LEN(E120)-2,IFERROR(FIND(".",SUBSTITUTE(SUBSTITUTE(E120,"+",""),"-","")),LEN(SUBSTITUTE(SUBSTITUTE(E120,"+",""),"-",""))+1)&lt;17)</formula1>
    </dataValidation>
    <dataValidation type="custom" allowBlank="1" showInputMessage="1" showErrorMessage="1" errorTitle="Invalid input" error="Please enter valid amount max allowed 999999999999999.99" sqref="M235" xr:uid="{00000000-0002-0000-0200-00004B000000}">
      <formula1>AND(ISNUMBER(VALUE(E120)),LEN(E120)&lt;20,LEFT(E120,1)&lt;&gt;".",RIGHT(E120,1)&lt;&gt;".",IFERROR(FIND(".",E120),LEN(E120)-2)&gt;=LEN(E120)-2,IFERROR(FIND(".",SUBSTITUTE(SUBSTITUTE(E120,"+",""),"-","")),LEN(SUBSTITUTE(SUBSTITUTE(E120,"+",""),"-",""))+1)&lt;17)</formula1>
    </dataValidation>
    <dataValidation type="custom" allowBlank="1" showInputMessage="1" showErrorMessage="1" errorTitle="Invalid input" error="Please enter valid amount max allowed 999999999999999.99" sqref="P239:R239" xr:uid="{00000000-0002-0000-0200-00004C000000}">
      <formula1>AND(ISNUMBER(VALUE(E120)),LEN(E120)&lt;20,LEFT(E120,1)&lt;&gt;".",RIGHT(E120,1)&lt;&gt;".",IFERROR(FIND(".",E120),LEN(E120)-2)&gt;=LEN(E120)-2,IFERROR(FIND(".",SUBSTITUTE(SUBSTITUTE(E120,"+",""),"-","")),LEN(SUBSTITUTE(SUBSTITUTE(E120,"+",""),"-",""))+1)&lt;17)</formula1>
    </dataValidation>
    <dataValidation type="custom" operator="lessThanOrEqual" allowBlank="1" showInputMessage="1" showErrorMessage="1" errorTitle="Invalid input" error="Please enter a valid input should be less than or equal to 999" sqref="N137:P137" xr:uid="{00000000-0002-0000-0200-00004F000000}">
      <formula1>_xlfn.NUMBERVALUE(N123)&lt;=999</formula1>
    </dataValidation>
    <dataValidation type="custom" operator="lessThanOrEqual" allowBlank="1" showInputMessage="1" showErrorMessage="1" errorTitle="Invalid input" error="Please enter a valid input should be less than or equal to 999" sqref="N192:P192" xr:uid="{00000000-0002-0000-0200-000050000000}">
      <formula1>_xlfn.NUMBERVALUE(N123)&lt;=999</formula1>
    </dataValidation>
    <dataValidation type="custom" operator="lessThanOrEqual" allowBlank="1" showInputMessage="1" showErrorMessage="1" errorTitle="Invalid input" error="Please enter a valid input should be less than or equal to 999" sqref="N397:P397" xr:uid="{00000000-0002-0000-0200-000051000000}">
      <formula1>_xlfn.NUMBERVALUE(N123)&lt;=999</formula1>
    </dataValidation>
    <dataValidation type="custom" allowBlank="1" showInputMessage="1" showErrorMessage="1" errorTitle="Invalid input" error="Please enter valid input should be greater than zero and less than or equal to 999" sqref="N455:P455" xr:uid="{00000000-0002-0000-0200-000055000000}">
      <formula1>AND(_xlfn.NUMBERVALUE(N439)&gt;0,_xlfn.NUMBERVALUE(N439)&lt;=999)</formula1>
    </dataValidation>
    <dataValidation type="custom" allowBlank="1" showInputMessage="1" showErrorMessage="1" errorTitle="Invalid input" error="Please enter valid input should be less than or equal to total number of members entitled to attend the meeting" sqref="K435:M435" xr:uid="{00000000-0002-0000-0200-000056000000}">
      <formula1>AND(_xlfn.NUMBERVALUE(J435)&lt;=_xlfn.NUMBERVALUE(G435))</formula1>
    </dataValidation>
    <dataValidation type="custom" allowBlank="1" showInputMessage="1" showErrorMessage="1" errorTitle="Invalid input" error="Please enter valid input should be less than or equal to total number of members entitled to attend the meeting" sqref="J443:L451" xr:uid="{00000000-0002-0000-0200-000057000000}">
      <formula1>AND(_xlfn.NUMBERVALUE(J435)&lt;=_xlfn.NUMBERVALUE(G435))</formula1>
    </dataValidation>
    <dataValidation type="custom" operator="lessThanOrEqual" allowBlank="1" showInputMessage="1" showErrorMessage="1" errorTitle="Invalid input" error="Please enter a valid input should be non negative and less than or equal to 999" sqref="N250:P250" xr:uid="{00000000-0002-0000-0200-00006B000000}">
      <formula1>AND(_xlfn.NUMBERVALUE(N83)&gt;=0,_xlfn.NUMBERVALUE(N83)&lt;=999,_xlfn.NUMBERVALUE(N83)=INT(_xlfn.NUMBERVALUE(N83)))</formula1>
    </dataValidation>
    <dataValidation type="custom" operator="lessThanOrEqual" allowBlank="1" showInputMessage="1" showErrorMessage="1" errorTitle="Invalid input" error="Please enter a valid input should be non negative and less than or equal to 999" sqref="N342:P342" xr:uid="{00000000-0002-0000-0200-00006C000000}">
      <formula1>AND(_xlfn.NUMBERVALUE(N83)&gt;=0,_xlfn.NUMBERVALUE(N83)&lt;=999,_xlfn.NUMBERVALUE(N83)=INT(_xlfn.NUMBERVALUE(N83)))</formula1>
    </dataValidation>
    <dataValidation type="custom" allowBlank="1" showInputMessage="1" showErrorMessage="1" errorTitle="Invalid input " error="Please enter valid input should be less than or equal to 99" sqref="N514:P514" xr:uid="{00000000-0002-0000-0200-00006E000000}">
      <formula1>AND(_xlfn.NUMBERVALUE(N494)&gt;=0,_xlfn.NUMBERVALUE(N494)&lt;=99,_xlfn.NUMBERVALUE(N494)=INT(_xlfn.NUMBERVALUE(N494)))</formula1>
    </dataValidation>
    <dataValidation type="custom" allowBlank="1" showInputMessage="1" showErrorMessage="1" errorTitle="Invalid input " error="Please enter valid input should be less than or equal to 99" sqref="N534:P534" xr:uid="{00000000-0002-0000-0200-00006F000000}">
      <formula1>AND(_xlfn.NUMBERVALUE(N494)&gt;=0,_xlfn.NUMBERVALUE(N494)&lt;=99,_xlfn.NUMBERVALUE(N494)=INT(_xlfn.NUMBERVALUE(N494)))</formula1>
    </dataValidation>
    <dataValidation type="custom" allowBlank="1" showInputMessage="1" showErrorMessage="1" errorTitle="Invalid input" error="Please enter valid amount less than 999999999999999.99" sqref="K129:P129" xr:uid="{00000000-0002-0000-0200-000072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E141:P142" xr:uid="{00000000-0002-0000-0200-000073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K143:P143" xr:uid="{00000000-0002-0000-0200-000074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H148:J148" xr:uid="{00000000-0002-0000-0200-000075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F155:I155" xr:uid="{00000000-0002-0000-0200-000076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L155:T155" xr:uid="{00000000-0002-0000-0200-000077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F157:I167" xr:uid="{00000000-0002-0000-0200-000078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L157:T167" xr:uid="{00000000-0002-0000-0200-000079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F169:I173" xr:uid="{00000000-0002-0000-0200-00007A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L169:T173" xr:uid="{00000000-0002-0000-0200-00007B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F176:I176" xr:uid="{00000000-0002-0000-0200-00007C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L176:T176" xr:uid="{00000000-0002-0000-0200-00007D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F178:I181" xr:uid="{00000000-0002-0000-0200-00007E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L178:T181" xr:uid="{00000000-0002-0000-0200-00007F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F183:I187" xr:uid="{00000000-0002-0000-0200-000080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L183:T187" xr:uid="{00000000-0002-0000-0200-000081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E196:P196" xr:uid="{00000000-0002-0000-0200-000082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G211:L211" xr:uid="{00000000-0002-0000-0200-000083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G215:O215" xr:uid="{00000000-0002-0000-0200-000084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G223:L223" xr:uid="{00000000-0002-0000-0200-000085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G227:O227" xr:uid="{00000000-0002-0000-0200-000086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G235:L235" xr:uid="{00000000-0002-0000-0200-000087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G239:O239" xr:uid="{00000000-0002-0000-0200-000088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E253:F272" xr:uid="{00000000-0002-0000-0200-000089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I253:K272" xr:uid="{00000000-0002-0000-0200-00008A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N253:P272" xr:uid="{00000000-0002-0000-0200-00008B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N277:P277" xr:uid="{00000000-0002-0000-0200-00008C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I288:J290" xr:uid="{00000000-0002-0000-0200-00008D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M288:N290" xr:uid="{00000000-0002-0000-0200-00008E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I292:J302" xr:uid="{00000000-0002-0000-0200-00008F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M292:N302" xr:uid="{00000000-0002-0000-0200-000090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N305:P305" xr:uid="{00000000-0002-0000-0200-000091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I312:J314" xr:uid="{00000000-0002-0000-0200-000092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M312:N314" xr:uid="{00000000-0002-0000-0200-000093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I316:J326" xr:uid="{00000000-0002-0000-0200-000094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M316:N326" xr:uid="{00000000-0002-0000-0200-000095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N329:P329" xr:uid="{00000000-0002-0000-0200-000096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G336:H339" xr:uid="{00000000-0002-0000-0200-000097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N345:P369" xr:uid="{00000000-0002-0000-0200-000098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E375:J377" xr:uid="{00000000-0002-0000-0200-000099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K402:M413" xr:uid="{00000000-0002-0000-0200-00009A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H497:P511" xr:uid="{00000000-0002-0000-0200-00009B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H517:P531" xr:uid="{00000000-0002-0000-0200-00009C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H537:P551" xr:uid="{00000000-0002-0000-0200-00009D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amount less than 999999999999999.99" sqref="Q589:S603" xr:uid="{00000000-0002-0000-0200-00009E000000}">
      <formula1>AND(ISNUMBER(VALUE(E127)),VALUE(E127)&gt;=0,LEN(E127)&lt;20,LEFT(E127,1)&lt;&gt;".",RIGHT(E127,1)&lt;&gt;".",IFERROR(FIND(".",E127),LEN(E127)-2)&gt;=LEN(E127)-2,IFERROR(FIND(".",SUBSTITUTE(SUBSTITUTE(E127,"+",""),"-","")),LEN(SUBSTITUTE(SUBSTITUTE(E127,"+",""),"-",""))+1)&lt;17)</formula1>
    </dataValidation>
    <dataValidation type="custom" allowBlank="1" showInputMessage="1" showErrorMessage="1" errorTitle="Invalid input" error="Please enter valid input should be less than or equal to 100.00" sqref="R86:T100" xr:uid="{00000000-0002-0000-0200-0000C5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P107:R112" xr:uid="{00000000-0002-0000-0200-0000C6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5:P385" xr:uid="{00000000-0002-0000-0200-0000C7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7:P388" xr:uid="{00000000-0002-0000-0200-0000C8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90:P394" xr:uid="{00000000-0002-0000-0200-0000C90000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N435:P435" xr:uid="{00000000-0002-0000-0200-0000CA000000}">
      <formula1>AND(ISNUMBER(VALUE(M86)),VALUE(M86)&lt;=100,VALUE(M86)&gt;=0,IF(ISERROR(FIND(".",M86)),LEN(M86)&lt;=3,LEN(M86)-FIND(".",M86)&lt;=2),IF(ISERROR(FIND(".",M86)),LEN(M86)&lt;=3,LEN(LEFT(M86,FIND(".",M86)-1))&lt;=3))</formula1>
    </dataValidation>
    <dataValidation type="custom" operator="lessThanOrEqual" allowBlank="1" showInputMessage="1" showErrorMessage="1" errorTitle="Invalid input" error="Please enter valid input should be less than or equal to 999" sqref="E387:L388" xr:uid="{00000000-0002-0000-0200-0000CC000000}">
      <formula1>AND(ISNUMBER(VALUE(E385)),VALUE(E385)&lt;=999,VALUE(E385)&gt;=0,VALUE(E385)=INT(VALUE(E385)))</formula1>
    </dataValidation>
    <dataValidation type="custom" operator="lessThanOrEqual" allowBlank="1" showInputMessage="1" showErrorMessage="1" errorTitle="Invalid input" error="Please enter valid input should be less than or equal to 999" sqref="E390:L394" xr:uid="{00000000-0002-0000-0200-0000CD000000}">
      <formula1>AND(ISNUMBER(VALUE(E385)),VALUE(E385)&lt;=999,VALUE(E385)&gt;=0,VALUE(E385)=INT(VALUE(E385)))</formula1>
    </dataValidation>
    <dataValidation type="custom" allowBlank="1" showInputMessage="1" showErrorMessage="1" errorTitle="Invalid input" error="Please enter valid amount greater than 0 and less than 999999999999999.99" sqref="L253:M272" xr:uid="{00000000-0002-0000-0200-0000D0000000}">
      <formula1>AND(ISNUMBER(VALUE(G253)),VALUE(G253)&gt;0,LEN(G253)&lt;20,LEFT(G253,1)&lt;&gt;".",RIGHT(G253,1)&lt;&gt;".",IFERROR(FIND(".",G253),LEN(G253)-2)&gt;=LEN(G253)-2,IFERROR(FIND(".",SUBSTITUTE(SUBSTITUTE(G253,"+",""),"-","")),LEN(SUBSTITUTE(SUBSTITUTE(G253,"+",""),"-",""))+1)&lt;17)</formula1>
    </dataValidation>
    <dataValidation type="custom" allowBlank="1" showInputMessage="1" showErrorMessage="1" errorTitle="Invalid input" error="Please enter valid certificate of practice number, It should be less than or equal to alphanumeric 6 characters" sqref="M709:P709" xr:uid="{00000000-0002-0000-0200-0000D4000000}">
      <formula1>AND(LEN(M672)&lt;=6,SUMPRODUCT(--ISNUMBER(SEARCH(MID(M672,ROW(INDIRECT("1:"&amp;LEN(M672))),1),"0123456789ABCDEFGHIJKLMNOPQRSTUVWXYZabcdefghijklmnopqrstuvwxyz")))&gt;0)</formula1>
    </dataValidation>
    <dataValidation type="custom" allowBlank="1" showInputMessage="1" showErrorMessage="1" errorTitle="Invalid input" error="Please enter valid value. It should be greater than 0 and max allowed 999999999999999.99" sqref="N607:P607" xr:uid="{00000000-0002-0000-0200-0000D7000000}">
      <formula1>AND(ISNUMBER(VALUE(N202)),LEN(N202)&lt;20,LEFT(N202,1)&lt;&gt;".",RIGHT(N202,1)&lt;&gt;".",IFERROR(FIND(".",N202),LEN(N202)-2)&gt;=LEN(N202)-2,IFERROR(FIND(".",SUBSTITUTE(SUBSTITUTE(N202,"+",""),"-","")),LEN(SUBSTITUTE(SUBSTITUTE(N202,"+",""),"-",""))+1)&lt;17,VALUE(N202)&gt;0)</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13</xdr:col>
                    <xdr:colOff>6350</xdr:colOff>
                    <xdr:row>17</xdr:row>
                    <xdr:rowOff>0</xdr:rowOff>
                  </from>
                  <to>
                    <xdr:col>16</xdr:col>
                    <xdr:colOff>12700</xdr:colOff>
                    <xdr:row>18</xdr:row>
                    <xdr:rowOff>0</xdr:rowOff>
                  </to>
                </anchor>
              </controlPr>
            </control>
          </mc:Choice>
        </mc:AlternateContent>
        <mc:AlternateContent xmlns:mc="http://schemas.openxmlformats.org/markup-compatibility/2006">
          <mc:Choice Requires="x14">
            <control shapeId="3074" r:id="rId5" name="Drop Down 2">
              <controlPr defaultSize="0" autoLine="0" autoPict="0">
                <anchor moveWithCells="1">
                  <from>
                    <xdr:col>13</xdr:col>
                    <xdr:colOff>6350</xdr:colOff>
                    <xdr:row>48</xdr:row>
                    <xdr:rowOff>0</xdr:rowOff>
                  </from>
                  <to>
                    <xdr:col>16</xdr:col>
                    <xdr:colOff>0</xdr:colOff>
                    <xdr:row>49</xdr:row>
                    <xdr:rowOff>12700</xdr:rowOff>
                  </to>
                </anchor>
              </controlPr>
            </control>
          </mc:Choice>
        </mc:AlternateContent>
        <mc:AlternateContent xmlns:mc="http://schemas.openxmlformats.org/markup-compatibility/2006">
          <mc:Choice Requires="x14">
            <control shapeId="3075" r:id="rId6" name="Drop Down 3">
              <controlPr defaultSize="0" autoLine="0" autoPict="0">
                <anchor moveWithCells="1">
                  <from>
                    <xdr:col>13</xdr:col>
                    <xdr:colOff>12700</xdr:colOff>
                    <xdr:row>50</xdr:row>
                    <xdr:rowOff>12700</xdr:rowOff>
                  </from>
                  <to>
                    <xdr:col>16</xdr:col>
                    <xdr:colOff>0</xdr:colOff>
                    <xdr:row>51</xdr:row>
                    <xdr:rowOff>0</xdr:rowOff>
                  </to>
                </anchor>
              </controlPr>
            </control>
          </mc:Choice>
        </mc:AlternateContent>
        <mc:AlternateContent xmlns:mc="http://schemas.openxmlformats.org/markup-compatibility/2006">
          <mc:Choice Requires="x14">
            <control shapeId="3076" r:id="rId7" name="Drop Down 4">
              <controlPr defaultSize="0" autoLine="0" autoPict="0">
                <anchor moveWithCells="1">
                  <from>
                    <xdr:col>13</xdr:col>
                    <xdr:colOff>6350</xdr:colOff>
                    <xdr:row>65</xdr:row>
                    <xdr:rowOff>6350</xdr:rowOff>
                  </from>
                  <to>
                    <xdr:col>16</xdr:col>
                    <xdr:colOff>6350</xdr:colOff>
                    <xdr:row>66</xdr:row>
                    <xdr:rowOff>6350</xdr:rowOff>
                  </to>
                </anchor>
              </controlPr>
            </control>
          </mc:Choice>
        </mc:AlternateContent>
        <mc:AlternateContent xmlns:mc="http://schemas.openxmlformats.org/markup-compatibility/2006">
          <mc:Choice Requires="x14">
            <control shapeId="3077" r:id="rId8" name="Drop Down 5">
              <controlPr defaultSize="0" autoLine="0" autoPict="0">
                <anchor moveWithCells="1">
                  <from>
                    <xdr:col>13</xdr:col>
                    <xdr:colOff>6350</xdr:colOff>
                    <xdr:row>71</xdr:row>
                    <xdr:rowOff>6350</xdr:rowOff>
                  </from>
                  <to>
                    <xdr:col>15</xdr:col>
                    <xdr:colOff>615950</xdr:colOff>
                    <xdr:row>72</xdr:row>
                    <xdr:rowOff>0</xdr:rowOff>
                  </to>
                </anchor>
              </controlPr>
            </control>
          </mc:Choice>
        </mc:AlternateContent>
        <mc:AlternateContent xmlns:mc="http://schemas.openxmlformats.org/markup-compatibility/2006">
          <mc:Choice Requires="x14">
            <control shapeId="3078" r:id="rId9" name="Drop Down 8">
              <controlPr defaultSize="0" autoLine="0" autoPict="0">
                <anchor moveWithCells="1">
                  <from>
                    <xdr:col>13</xdr:col>
                    <xdr:colOff>25400</xdr:colOff>
                    <xdr:row>198</xdr:row>
                    <xdr:rowOff>184150</xdr:rowOff>
                  </from>
                  <to>
                    <xdr:col>16</xdr:col>
                    <xdr:colOff>12700</xdr:colOff>
                    <xdr:row>200</xdr:row>
                    <xdr:rowOff>0</xdr:rowOff>
                  </to>
                </anchor>
              </controlPr>
            </control>
          </mc:Choice>
        </mc:AlternateContent>
        <mc:AlternateContent xmlns:mc="http://schemas.openxmlformats.org/markup-compatibility/2006">
          <mc:Choice Requires="x14">
            <control shapeId="3079" r:id="rId10" name="Drop Down 9">
              <controlPr defaultSize="0" autoLine="0" autoPict="0">
                <anchor moveWithCells="1">
                  <from>
                    <xdr:col>13</xdr:col>
                    <xdr:colOff>0</xdr:colOff>
                    <xdr:row>491</xdr:row>
                    <xdr:rowOff>12700</xdr:rowOff>
                  </from>
                  <to>
                    <xdr:col>15</xdr:col>
                    <xdr:colOff>609600</xdr:colOff>
                    <xdr:row>492</xdr:row>
                    <xdr:rowOff>0</xdr:rowOff>
                  </to>
                </anchor>
              </controlPr>
            </control>
          </mc:Choice>
        </mc:AlternateContent>
        <mc:AlternateContent xmlns:mc="http://schemas.openxmlformats.org/markup-compatibility/2006">
          <mc:Choice Requires="x14">
            <control shapeId="3080" r:id="rId11" name="Drop Down 10">
              <controlPr defaultSize="0" autoLine="0" autoPict="0">
                <anchor moveWithCells="1">
                  <from>
                    <xdr:col>13</xdr:col>
                    <xdr:colOff>12700</xdr:colOff>
                    <xdr:row>554</xdr:row>
                    <xdr:rowOff>177800</xdr:rowOff>
                  </from>
                  <to>
                    <xdr:col>16</xdr:col>
                    <xdr:colOff>6350</xdr:colOff>
                    <xdr:row>556</xdr:row>
                    <xdr:rowOff>0</xdr:rowOff>
                  </to>
                </anchor>
              </controlPr>
            </control>
          </mc:Choice>
        </mc:AlternateContent>
        <mc:AlternateContent xmlns:mc="http://schemas.openxmlformats.org/markup-compatibility/2006">
          <mc:Choice Requires="x14">
            <control shapeId="3081" r:id="rId12" name="Drop Down 11">
              <controlPr defaultSize="0" autoLine="0" autoPict="0">
                <anchor moveWithCells="1">
                  <from>
                    <xdr:col>13</xdr:col>
                    <xdr:colOff>6350</xdr:colOff>
                    <xdr:row>562</xdr:row>
                    <xdr:rowOff>6350</xdr:rowOff>
                  </from>
                  <to>
                    <xdr:col>16</xdr:col>
                    <xdr:colOff>0</xdr:colOff>
                    <xdr:row>562</xdr:row>
                    <xdr:rowOff>177800</xdr:rowOff>
                  </to>
                </anchor>
              </controlPr>
            </control>
          </mc:Choice>
        </mc:AlternateContent>
        <mc:AlternateContent xmlns:mc="http://schemas.openxmlformats.org/markup-compatibility/2006">
          <mc:Choice Requires="x14">
            <control shapeId="3082" r:id="rId13" name="Drop Down 13">
              <controlPr defaultSize="0" autoLine="0" autoPict="0">
                <anchor moveWithCells="1">
                  <from>
                    <xdr:col>13</xdr:col>
                    <xdr:colOff>6350</xdr:colOff>
                    <xdr:row>583</xdr:row>
                    <xdr:rowOff>0</xdr:rowOff>
                  </from>
                  <to>
                    <xdr:col>16</xdr:col>
                    <xdr:colOff>6350</xdr:colOff>
                    <xdr:row>584</xdr:row>
                    <xdr:rowOff>0</xdr:rowOff>
                  </to>
                </anchor>
              </controlPr>
            </control>
          </mc:Choice>
        </mc:AlternateContent>
        <mc:AlternateContent xmlns:mc="http://schemas.openxmlformats.org/markup-compatibility/2006">
          <mc:Choice Requires="x14">
            <control shapeId="3083" r:id="rId14" name="Drop Down 16">
              <controlPr defaultSize="0" autoLine="0" autoPict="0">
                <anchor moveWithCells="1">
                  <from>
                    <xdr:col>12</xdr:col>
                    <xdr:colOff>6350</xdr:colOff>
                    <xdr:row>694</xdr:row>
                    <xdr:rowOff>6350</xdr:rowOff>
                  </from>
                  <to>
                    <xdr:col>16</xdr:col>
                    <xdr:colOff>0</xdr:colOff>
                    <xdr:row>695</xdr:row>
                    <xdr:rowOff>0</xdr:rowOff>
                  </to>
                </anchor>
              </controlPr>
            </control>
          </mc:Choice>
        </mc:AlternateContent>
        <mc:AlternateContent xmlns:mc="http://schemas.openxmlformats.org/markup-compatibility/2006">
          <mc:Choice Requires="x14">
            <control shapeId="3084" r:id="rId15" name="Drop Down 17">
              <controlPr defaultSize="0" autoLine="0" autoPict="0">
                <anchor moveWithCells="1">
                  <from>
                    <xdr:col>12</xdr:col>
                    <xdr:colOff>6350</xdr:colOff>
                    <xdr:row>702</xdr:row>
                    <xdr:rowOff>6350</xdr:rowOff>
                  </from>
                  <to>
                    <xdr:col>16</xdr:col>
                    <xdr:colOff>0</xdr:colOff>
                    <xdr:row>703</xdr:row>
                    <xdr:rowOff>0</xdr:rowOff>
                  </to>
                </anchor>
              </controlPr>
            </control>
          </mc:Choice>
        </mc:AlternateContent>
        <mc:AlternateContent xmlns:mc="http://schemas.openxmlformats.org/markup-compatibility/2006">
          <mc:Choice Requires="x14">
            <control shapeId="3085" r:id="rId16" name="Drop Down 18">
              <controlPr defaultSize="0" autoLine="0" autoPict="0">
                <anchor moveWithCells="1">
                  <from>
                    <xdr:col>12</xdr:col>
                    <xdr:colOff>6350</xdr:colOff>
                    <xdr:row>704</xdr:row>
                    <xdr:rowOff>6350</xdr:rowOff>
                  </from>
                  <to>
                    <xdr:col>16</xdr:col>
                    <xdr:colOff>0</xdr:colOff>
                    <xdr:row>705</xdr:row>
                    <xdr:rowOff>0</xdr:rowOff>
                  </to>
                </anchor>
              </controlPr>
            </control>
          </mc:Choice>
        </mc:AlternateContent>
        <mc:AlternateContent xmlns:mc="http://schemas.openxmlformats.org/markup-compatibility/2006">
          <mc:Choice Requires="x14">
            <control shapeId="3086" r:id="rId17" name="Drop Down 19">
              <controlPr defaultSize="0" autoLine="0" autoPict="0">
                <anchor moveWithCells="1">
                  <from>
                    <xdr:col>12</xdr:col>
                    <xdr:colOff>6350</xdr:colOff>
                    <xdr:row>669</xdr:row>
                    <xdr:rowOff>6350</xdr:rowOff>
                  </from>
                  <to>
                    <xdr:col>16</xdr:col>
                    <xdr:colOff>0</xdr:colOff>
                    <xdr:row>670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3B000000}">
          <x14:formula1>
            <xm:f>LookUpMaster!$A$8:$A$11</xm:f>
          </x14:formula1>
          <xm:sqref>D56:F59</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34</vt:i4>
      </vt:variant>
    </vt:vector>
  </HeadingPairs>
  <TitlesOfParts>
    <vt:vector size="36" baseType="lpstr">
      <vt:lpstr>ReadMe</vt:lpstr>
      <vt:lpstr>FORM</vt:lpstr>
      <vt:lpstr>A_list</vt:lpstr>
      <vt:lpstr>B_list</vt:lpstr>
      <vt:lpstr>Bombay_Stock_Exchange</vt:lpstr>
      <vt:lpstr>C_list</vt:lpstr>
      <vt:lpstr>Commodity_Stock_Exchange</vt:lpstr>
      <vt:lpstr>D_list</vt:lpstr>
      <vt:lpstr>E_list</vt:lpstr>
      <vt:lpstr>F_list</vt:lpstr>
      <vt:lpstr>G_list</vt:lpstr>
      <vt:lpstr>H_list</vt:lpstr>
      <vt:lpstr>I_list</vt:lpstr>
      <vt:lpstr>J_list</vt:lpstr>
      <vt:lpstr>K_list</vt:lpstr>
      <vt:lpstr>L_list</vt:lpstr>
      <vt:lpstr>M_list</vt:lpstr>
      <vt:lpstr>MGT7_BOOK_KEEPING_INFO_CONFIG</vt:lpstr>
      <vt:lpstr>MGT7_BUSINESSACTCODE</vt:lpstr>
      <vt:lpstr>MGT7_BUSINESSMAINACTCODE</vt:lpstr>
      <vt:lpstr>MGT7_COUNTRYLIST</vt:lpstr>
      <vt:lpstr>MGT7_CUSTOM_FORMULA_DETAILS</vt:lpstr>
      <vt:lpstr>MGT7_DATASOURCE_CONFIG</vt:lpstr>
      <vt:lpstr>MGT7_FIELDS_CONFIG</vt:lpstr>
      <vt:lpstr>MGT7_HIDDEN_ROWS_CONFIG</vt:lpstr>
      <vt:lpstr>MGT7_SECTION_CONFIG</vt:lpstr>
      <vt:lpstr>MGT7_SECTION_FIELDS_CONFIG</vt:lpstr>
      <vt:lpstr>N_list</vt:lpstr>
      <vt:lpstr>National_Stock_Exchange</vt:lpstr>
      <vt:lpstr>O_list</vt:lpstr>
      <vt:lpstr>Others</vt:lpstr>
      <vt:lpstr>P_list</vt:lpstr>
      <vt:lpstr>Q_list</vt:lpstr>
      <vt:lpstr>R_list</vt:lpstr>
      <vt:lpstr>README_HIDDEN_ROWS_CONFIG</vt:lpstr>
      <vt:lpstr>S_list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GUNJAN</cp:lastModifiedBy>
  <dcterms:modified xsi:type="dcterms:W3CDTF">2026-09-08T18:43:14Z</dcterms:modified>
  <cp:category/>
</cp:coreProperties>
</file>